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3/Expte. 2022-160-00075 maquinas vending Adif/"/>
    </mc:Choice>
  </mc:AlternateContent>
  <xr:revisionPtr revIDLastSave="27" documentId="8_{5AFB1E2B-839C-49A6-ACB3-02E32289A501}" xr6:coauthVersionLast="47" xr6:coauthVersionMax="47" xr10:uidLastSave="{83FE089C-365A-4A76-9FD1-13AB66165BAD}"/>
  <bookViews>
    <workbookView xWindow="-110" yWindow="-110" windowWidth="19420" windowHeight="11620" tabRatio="948" xr2:uid="{00000000-000D-0000-FFFF-FFFF00000000}"/>
  </bookViews>
  <sheets>
    <sheet name="Anejo 3.1.1 Centro Adif " sheetId="4" r:id="rId1"/>
    <sheet name="Anejo 3.1.2 Este Adif" sheetId="5" r:id="rId2"/>
    <sheet name="Anejo 3.1.3 Noreste Adif" sheetId="6" r:id="rId3"/>
    <sheet name="Anejo 3.1.4 Noroeste Adif" sheetId="8" r:id="rId4"/>
    <sheet name="Anejo 3.1.5 Norte Adif" sheetId="10" r:id="rId5"/>
    <sheet name="Anejo 3.1.6 Sur Adif " sheetId="9" r:id="rId6"/>
  </sheets>
  <definedNames>
    <definedName name="_xlnm.Print_Area" localSheetId="0">'Anejo 3.1.1 Centro Adif '!$C$3:$M$39</definedName>
    <definedName name="_xlnm.Print_Area" localSheetId="1">'Anejo 3.1.2 Este Adif'!$C$3:$M$40</definedName>
    <definedName name="_xlnm.Print_Area" localSheetId="2">'Anejo 3.1.3 Noreste Adif'!$C$3:$M$41</definedName>
    <definedName name="_xlnm.Print_Area" localSheetId="3">'Anejo 3.1.4 Noroeste Adif'!$C$3:$M$48</definedName>
    <definedName name="_xlnm.Print_Area" localSheetId="4">'Anejo 3.1.5 Norte Adif'!$C$3:$M$32</definedName>
    <definedName name="_xlnm.Print_Area" localSheetId="5">'Anejo 3.1.6 Sur Adif '!$C$3:$M$58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5" l="1"/>
  <c r="J25" i="4"/>
  <c r="I22" i="10"/>
  <c r="J22" i="10" s="1"/>
  <c r="I13" i="10"/>
  <c r="G32" i="8"/>
  <c r="G30" i="8"/>
  <c r="G28" i="8"/>
  <c r="G24" i="8"/>
  <c r="G22" i="8"/>
  <c r="G24" i="5"/>
  <c r="I26" i="9"/>
  <c r="K22" i="10" l="1"/>
  <c r="L22" i="10" s="1"/>
  <c r="M22" i="10" s="1"/>
  <c r="G22" i="6"/>
  <c r="I28" i="8" l="1"/>
  <c r="J28" i="8" s="1"/>
  <c r="K28" i="8" s="1"/>
  <c r="L28" i="8" s="1"/>
  <c r="M28" i="8" s="1"/>
  <c r="J26" i="9" l="1"/>
  <c r="K26" i="9" s="1"/>
  <c r="L26" i="9" s="1"/>
  <c r="M26" i="9" s="1"/>
  <c r="J25" i="9"/>
  <c r="K25" i="9" s="1"/>
  <c r="L25" i="9" s="1"/>
  <c r="M25" i="9" s="1"/>
  <c r="J24" i="9"/>
  <c r="K24" i="9" s="1"/>
  <c r="L24" i="9" s="1"/>
  <c r="M24" i="9" s="1"/>
  <c r="I23" i="9"/>
  <c r="J23" i="9" s="1"/>
  <c r="G44" i="9"/>
  <c r="I22" i="9"/>
  <c r="J22" i="9" s="1"/>
  <c r="H44" i="9"/>
  <c r="F44" i="9"/>
  <c r="K23" i="9" l="1"/>
  <c r="K22" i="9"/>
  <c r="M30" i="8"/>
  <c r="M24" i="8"/>
  <c r="M26" i="8"/>
  <c r="M34" i="8"/>
  <c r="L23" i="9" l="1"/>
  <c r="M23" i="9" s="1"/>
  <c r="L22" i="9"/>
  <c r="H36" i="8"/>
  <c r="I35" i="9"/>
  <c r="J35" i="9" s="1"/>
  <c r="M22" i="9" l="1"/>
  <c r="K35" i="9"/>
  <c r="G28" i="5"/>
  <c r="H28" i="5"/>
  <c r="M33" i="9"/>
  <c r="M30" i="9"/>
  <c r="M27" i="9"/>
  <c r="L35" i="9" l="1"/>
  <c r="M35" i="9" l="1"/>
  <c r="H13" i="9"/>
  <c r="I43" i="9"/>
  <c r="J43" i="9" s="1"/>
  <c r="I42" i="9"/>
  <c r="J42" i="9" s="1"/>
  <c r="I41" i="9"/>
  <c r="J41" i="9" s="1"/>
  <c r="I40" i="9"/>
  <c r="J40" i="9" s="1"/>
  <c r="I39" i="9"/>
  <c r="J39" i="9" s="1"/>
  <c r="I38" i="9"/>
  <c r="J38" i="9" s="1"/>
  <c r="I37" i="9"/>
  <c r="J37" i="9" s="1"/>
  <c r="I36" i="9"/>
  <c r="J36" i="9" s="1"/>
  <c r="I33" i="9"/>
  <c r="I30" i="9"/>
  <c r="I27" i="9"/>
  <c r="I13" i="9"/>
  <c r="I34" i="8"/>
  <c r="I32" i="8"/>
  <c r="J32" i="8" s="1"/>
  <c r="I30" i="8"/>
  <c r="I26" i="8"/>
  <c r="I24" i="8"/>
  <c r="F36" i="8"/>
  <c r="I22" i="8"/>
  <c r="M22" i="6"/>
  <c r="K28" i="6"/>
  <c r="L28" i="6" s="1"/>
  <c r="M28" i="6" s="1"/>
  <c r="K25" i="6"/>
  <c r="L25" i="6" s="1"/>
  <c r="M25" i="6" s="1"/>
  <c r="M23" i="6"/>
  <c r="J22" i="8" l="1"/>
  <c r="J36" i="8" s="1"/>
  <c r="I36" i="8"/>
  <c r="I44" i="9"/>
  <c r="J44" i="9"/>
  <c r="K32" i="8"/>
  <c r="H29" i="6"/>
  <c r="K41" i="9"/>
  <c r="K36" i="9"/>
  <c r="K42" i="9"/>
  <c r="K43" i="9"/>
  <c r="K37" i="9"/>
  <c r="K38" i="9"/>
  <c r="K39" i="9"/>
  <c r="K40" i="9"/>
  <c r="G36" i="8"/>
  <c r="I13" i="8" s="1"/>
  <c r="K22" i="8" l="1"/>
  <c r="K36" i="8" s="1"/>
  <c r="K44" i="9"/>
  <c r="L32" i="8"/>
  <c r="M32" i="8" s="1"/>
  <c r="L39" i="9"/>
  <c r="M39" i="9" s="1"/>
  <c r="L42" i="9"/>
  <c r="M42" i="9" s="1"/>
  <c r="L36" i="9"/>
  <c r="L43" i="9"/>
  <c r="M43" i="9" s="1"/>
  <c r="L38" i="9"/>
  <c r="M38" i="9" s="1"/>
  <c r="L37" i="9"/>
  <c r="M37" i="9" s="1"/>
  <c r="L40" i="9"/>
  <c r="M40" i="9" s="1"/>
  <c r="L41" i="9"/>
  <c r="M41" i="9" s="1"/>
  <c r="L22" i="8" l="1"/>
  <c r="L36" i="8" s="1"/>
  <c r="L44" i="9"/>
  <c r="M36" i="9"/>
  <c r="M22" i="8" l="1"/>
  <c r="M36" i="8" s="1"/>
  <c r="M44" i="9"/>
  <c r="H13" i="5" l="1"/>
  <c r="F29" i="6"/>
  <c r="H13" i="6" s="1"/>
  <c r="F28" i="5"/>
  <c r="I24" i="6"/>
  <c r="J24" i="6" s="1"/>
  <c r="I26" i="4"/>
  <c r="I25" i="4"/>
  <c r="I23" i="4"/>
  <c r="I26" i="6"/>
  <c r="J26" i="6" s="1"/>
  <c r="J27" i="5"/>
  <c r="K27" i="5" s="1"/>
  <c r="L27" i="5" s="1"/>
  <c r="M27" i="5" s="1"/>
  <c r="I26" i="5"/>
  <c r="J26" i="5" s="1"/>
  <c r="J25" i="5"/>
  <c r="K25" i="5" s="1"/>
  <c r="L25" i="5" s="1"/>
  <c r="M25" i="5" s="1"/>
  <c r="I24" i="5"/>
  <c r="J24" i="5" s="1"/>
  <c r="K23" i="5"/>
  <c r="L23" i="5" s="1"/>
  <c r="M23" i="5" s="1"/>
  <c r="I22" i="5"/>
  <c r="H27" i="4"/>
  <c r="F27" i="4"/>
  <c r="I24" i="4"/>
  <c r="J24" i="4" s="1"/>
  <c r="I22" i="4"/>
  <c r="J22" i="4" s="1"/>
  <c r="K26" i="5" l="1"/>
  <c r="K24" i="5"/>
  <c r="K22" i="5"/>
  <c r="J28" i="5"/>
  <c r="K22" i="4"/>
  <c r="K24" i="4"/>
  <c r="K25" i="4"/>
  <c r="L25" i="4" s="1"/>
  <c r="M25" i="4" s="1"/>
  <c r="I27" i="6"/>
  <c r="J27" i="6" s="1"/>
  <c r="G29" i="6"/>
  <c r="I13" i="6" s="1"/>
  <c r="K26" i="6"/>
  <c r="L26" i="6" s="1"/>
  <c r="M26" i="6" s="1"/>
  <c r="K24" i="6"/>
  <c r="I22" i="6"/>
  <c r="I13" i="5"/>
  <c r="I28" i="5"/>
  <c r="G27" i="4"/>
  <c r="I13" i="4" s="1"/>
  <c r="J27" i="4"/>
  <c r="I27" i="4"/>
  <c r="L24" i="6" l="1"/>
  <c r="M24" i="6" s="1"/>
  <c r="L22" i="4"/>
  <c r="M22" i="4" s="1"/>
  <c r="L26" i="5"/>
  <c r="M26" i="5" s="1"/>
  <c r="L24" i="5"/>
  <c r="M24" i="5" s="1"/>
  <c r="L22" i="5"/>
  <c r="L24" i="4"/>
  <c r="M24" i="4" s="1"/>
  <c r="K27" i="6"/>
  <c r="J29" i="6"/>
  <c r="I29" i="6"/>
  <c r="K28" i="5"/>
  <c r="K27" i="4"/>
  <c r="M22" i="5" l="1"/>
  <c r="M28" i="5" s="1"/>
  <c r="L28" i="5"/>
  <c r="L27" i="6"/>
  <c r="M27" i="6" s="1"/>
  <c r="M29" i="6" s="1"/>
  <c r="K29" i="6"/>
  <c r="L27" i="4"/>
  <c r="M27" i="4"/>
  <c r="L29" i="6" l="1"/>
</calcChain>
</file>

<file path=xl/sharedStrings.xml><?xml version="1.0" encoding="utf-8"?>
<sst xmlns="http://schemas.openxmlformats.org/spreadsheetml/2006/main" count="207" uniqueCount="80">
  <si>
    <t>HOJA DE OFERTA ECONÓMICA</t>
  </si>
  <si>
    <t>RENTA FIJA</t>
  </si>
  <si>
    <t>Nº DE ESTACIONES</t>
  </si>
  <si>
    <t>RENTA FIJA MÍNIMA GARANTIZADA TOTAL DEL CONTRATO</t>
  </si>
  <si>
    <t>FIRMA Y SELLO EMPRESA OFERTANTE</t>
  </si>
  <si>
    <t>RENTA FIJA OFERTADA AÑO 2 (€) CON DECIMALES</t>
  </si>
  <si>
    <t xml:space="preserve">RENTA FIJA OFERTADA AÑO 2 (€) </t>
  </si>
  <si>
    <t>RENTA FIJA OFERTADA AÑO 3 (€) CON DECIMALES</t>
  </si>
  <si>
    <t xml:space="preserve">RENTA FIJA OFERTADA AÑO 3 (€) </t>
  </si>
  <si>
    <t>RENTA FIJA OFERTADA TOTAL CONTRATO (€)</t>
  </si>
  <si>
    <t>OBSERVACIONES DE ADIF:</t>
  </si>
  <si>
    <t xml:space="preserve">ACTIVIDAD </t>
  </si>
  <si>
    <t>Nº SAP</t>
  </si>
  <si>
    <r>
      <t xml:space="preserve">PLIEGO DE CONDICIONES PARTICULARES     </t>
    </r>
    <r>
      <rPr>
        <b/>
        <sz val="22"/>
        <color indexed="10"/>
        <rFont val="Verdana"/>
        <family val="2"/>
      </rPr>
      <t>EXPEDIENTE Nº  2022-160-00075</t>
    </r>
  </si>
  <si>
    <t>INSTALACIÓN, MANTENIMIENTO Y EXPLOTACIÓN DE MÁQUINAS VENDING EXPENDEDORAS DE BEBIDAS CALIENTES, BEBIDAS FRÍAS, SÓLIDOS FRÍOS O MIXTAS.</t>
  </si>
  <si>
    <t xml:space="preserve">Alcázar </t>
  </si>
  <si>
    <t>Arevalo</t>
  </si>
  <si>
    <t>Talavera de la Reina</t>
  </si>
  <si>
    <t>Almansa</t>
  </si>
  <si>
    <t>La Roda de Albacete</t>
  </si>
  <si>
    <t>Villarrobledo</t>
  </si>
  <si>
    <t xml:space="preserve">Figueres </t>
  </si>
  <si>
    <t>Huesca</t>
  </si>
  <si>
    <t xml:space="preserve">L´Hospitalet de L`Infant </t>
  </si>
  <si>
    <t>Salou- Port Aventura</t>
  </si>
  <si>
    <t>A Rúa-Petín</t>
  </si>
  <si>
    <t>Sahagún</t>
  </si>
  <si>
    <t>San Clodio-Quiroga</t>
  </si>
  <si>
    <t>Vigo Guixar</t>
  </si>
  <si>
    <t>Centro</t>
  </si>
  <si>
    <t>Este</t>
  </si>
  <si>
    <t>Noreste</t>
  </si>
  <si>
    <t>Noroeste</t>
  </si>
  <si>
    <t>Estación</t>
  </si>
  <si>
    <t>(a) La renta fija ofertada para el primer año se incrementará en un 2 % cada año redondeando a la unidad de euro mayor.</t>
  </si>
  <si>
    <t>ZONA</t>
  </si>
  <si>
    <t>Nº ESPACIOS OFERTADOS</t>
  </si>
  <si>
    <t>Sur</t>
  </si>
  <si>
    <t>Mérida (c)</t>
  </si>
  <si>
    <t>(c) La vigencia del contrato será de 1 año.</t>
  </si>
  <si>
    <t>Nº DE ESPACIOS DISPONIBLES</t>
  </si>
  <si>
    <t>(d) No se permite la venta de café.</t>
  </si>
  <si>
    <t>Plasencia (c)</t>
  </si>
  <si>
    <t>Badajoz (c) (d)</t>
  </si>
  <si>
    <t>(b) Se podrán ofertar las estaciones de forma independiente, desde 1 hasta las 3 estaciones. Si se oferta una estación deberá hacerse por todos los espacios.</t>
  </si>
  <si>
    <t>(b) Se podrán ofertar las estaciones de forma independiente, desde 1 hasta las 4 estaciones. Si se oferta una estación deberá hacerse por todos los espacios.</t>
  </si>
  <si>
    <t>TOTAL</t>
  </si>
  <si>
    <t xml:space="preserve">RENTA FIJA MINIMA ANUAL AÑO 1 (€) </t>
  </si>
  <si>
    <t>RENTA FIJA OFERTADA AÑO 1 (€) (a) (b)</t>
  </si>
  <si>
    <t>(b) Se podrán ofertar las estaciones de forma independiente, desde 1 hasta las 7 estaciones. Si se oferta una estación deberá hacerse por todos los espacios.</t>
  </si>
  <si>
    <t>ANEJO 3.1.4 Noroeste</t>
  </si>
  <si>
    <t>ANEJO 3.1.1 Centro</t>
  </si>
  <si>
    <t>ANEJO 3.1.2 Este</t>
  </si>
  <si>
    <t>ANEJO 3.1.3 Noreste</t>
  </si>
  <si>
    <t>Pedrera (d)</t>
  </si>
  <si>
    <t>Osuna (d)</t>
  </si>
  <si>
    <t>Marchena (d)</t>
  </si>
  <si>
    <t>Arahal (d)</t>
  </si>
  <si>
    <t>Espeluy (d)</t>
  </si>
  <si>
    <t>Campus Universitario de Rabanales(d)</t>
  </si>
  <si>
    <t>Palma del Rio (d)</t>
  </si>
  <si>
    <t>Villarrubia de Córdoba(d)</t>
  </si>
  <si>
    <t>(b) Se podrán ofertar las estaciones de forma independiente, desde 1 hasta las 3 estaciones.Si se oferta una estación deberá hacerse por todos los espacios.</t>
  </si>
  <si>
    <t xml:space="preserve">Figueres (c) </t>
  </si>
  <si>
    <t>Monfragüe (d)</t>
  </si>
  <si>
    <t>Redondela AV</t>
  </si>
  <si>
    <t>Vigo Guixar (c)</t>
  </si>
  <si>
    <t>Monforte de Lemos (c)</t>
  </si>
  <si>
    <t>Astorga (c)</t>
  </si>
  <si>
    <t>Sahagún (c)</t>
  </si>
  <si>
    <t>Algeciras</t>
  </si>
  <si>
    <t>Cádiz</t>
  </si>
  <si>
    <t>Lebrija</t>
  </si>
  <si>
    <t>(b) Se podrán ofertar las estaciones de forma independiente, desde 1 hasta las 15 estaciones. Si se oferta una estación deberá hacerse por todos los espacios.</t>
  </si>
  <si>
    <t xml:space="preserve">NOTA: A CUMPLIMENTAR ÚNICAMENTE LA COLUMNA EN BLANCO DE RENTA FIJA OFERTADA DEL AÑO 1 Y LA FILA EN BLANCO DE FIRMA Y SELLO DE EMPRESA OFERTANTE </t>
  </si>
  <si>
    <t>RENTA FIJA OFERTADA AÑO 1 (€) (a)</t>
  </si>
  <si>
    <t>Norte</t>
  </si>
  <si>
    <t>Calahorra</t>
  </si>
  <si>
    <t>ANEJO 3.1.5 Norte</t>
  </si>
  <si>
    <t>ANEJO 3.1.6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</si>
</sst>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\ &quot;€&quot;"/>
    <numFmt numFmtId="165" formatCode="0.0000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8"/>
      <name val="Verdana"/>
      <family val="2"/>
    </font>
    <font>
      <b/>
      <sz val="48"/>
      <name val="Verdana"/>
      <family val="2"/>
    </font>
    <font>
      <b/>
      <sz val="36"/>
      <name val="Verdana"/>
      <family val="2"/>
    </font>
    <font>
      <b/>
      <sz val="28"/>
      <name val="Verdana"/>
      <family val="2"/>
    </font>
    <font>
      <b/>
      <sz val="22"/>
      <color indexed="10"/>
      <name val="Verdana"/>
      <family val="2"/>
    </font>
    <font>
      <sz val="18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u/>
      <sz val="16"/>
      <name val="Verdana"/>
      <family val="2"/>
    </font>
    <font>
      <sz val="14"/>
      <name val="Verdana"/>
      <family val="2"/>
    </font>
    <font>
      <b/>
      <sz val="12"/>
      <name val="Adif Fago No Regular"/>
    </font>
    <font>
      <b/>
      <sz val="16"/>
      <name val="Arial"/>
      <family val="2"/>
    </font>
    <font>
      <sz val="16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14"/>
      <name val="Adif Fago No Regular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name val="Adif Fago No Regula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8" fontId="4" fillId="0" borderId="0" xfId="0" applyNumberFormat="1" applyFont="1" applyFill="1" applyBorder="1" applyAlignment="1" applyProtection="1">
      <alignment horizontal="center" vertical="center" wrapText="1"/>
    </xf>
    <xf numFmtId="8" fontId="4" fillId="0" borderId="22" xfId="0" applyNumberFormat="1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5" borderId="0" xfId="0" applyFont="1" applyFill="1" applyAlignment="1">
      <alignment vertical="center"/>
    </xf>
    <xf numFmtId="3" fontId="16" fillId="4" borderId="11" xfId="1" applyNumberFormat="1" applyFont="1" applyFill="1" applyBorder="1" applyAlignment="1" applyProtection="1">
      <alignment horizontal="right" vertical="center" wrapText="1"/>
    </xf>
    <xf numFmtId="3" fontId="16" fillId="4" borderId="11" xfId="1" applyNumberFormat="1" applyFont="1" applyFill="1" applyBorder="1" applyAlignment="1" applyProtection="1">
      <alignment horizontal="right" vertical="center"/>
    </xf>
    <xf numFmtId="3" fontId="4" fillId="2" borderId="30" xfId="0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left" vertical="center"/>
    </xf>
    <xf numFmtId="3" fontId="4" fillId="6" borderId="3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0" fillId="7" borderId="19" xfId="1" applyFont="1" applyFill="1" applyBorder="1" applyAlignment="1" applyProtection="1">
      <alignment horizontal="center" vertical="center"/>
    </xf>
    <xf numFmtId="0" fontId="20" fillId="7" borderId="31" xfId="1" applyFont="1" applyFill="1" applyBorder="1" applyAlignment="1" applyProtection="1">
      <alignment horizontal="center" vertical="center"/>
    </xf>
    <xf numFmtId="0" fontId="20" fillId="7" borderId="20" xfId="1" applyFont="1" applyFill="1" applyBorder="1" applyAlignment="1" applyProtection="1">
      <alignment horizontal="center" vertical="center"/>
    </xf>
    <xf numFmtId="0" fontId="15" fillId="7" borderId="20" xfId="1" applyFont="1" applyFill="1" applyBorder="1" applyAlignment="1" applyProtection="1">
      <alignment horizontal="center" vertical="center" textRotation="90"/>
    </xf>
    <xf numFmtId="3" fontId="4" fillId="7" borderId="30" xfId="0" applyNumberFormat="1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 wrapText="1"/>
    </xf>
    <xf numFmtId="3" fontId="4" fillId="7" borderId="30" xfId="0" applyNumberFormat="1" applyFont="1" applyFill="1" applyBorder="1" applyAlignment="1">
      <alignment horizontal="right" vertical="center"/>
    </xf>
    <xf numFmtId="0" fontId="22" fillId="7" borderId="7" xfId="0" applyFont="1" applyFill="1" applyBorder="1"/>
    <xf numFmtId="0" fontId="22" fillId="7" borderId="7" xfId="0" applyFont="1" applyFill="1" applyBorder="1" applyAlignment="1">
      <alignment horizontal="center" vertical="center"/>
    </xf>
    <xf numFmtId="3" fontId="16" fillId="4" borderId="11" xfId="1" applyNumberFormat="1" applyFont="1" applyFill="1" applyBorder="1" applyAlignment="1" applyProtection="1">
      <alignment horizontal="right"/>
    </xf>
    <xf numFmtId="165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3" fontId="16" fillId="4" borderId="11" xfId="1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center" vertical="center" wrapText="1"/>
    </xf>
    <xf numFmtId="8" fontId="4" fillId="0" borderId="2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4" fontId="16" fillId="4" borderId="11" xfId="1" applyNumberFormat="1" applyFont="1" applyFill="1" applyBorder="1" applyAlignment="1" applyProtection="1">
      <alignment horizontal="right" vertical="center"/>
    </xf>
    <xf numFmtId="10" fontId="3" fillId="0" borderId="0" xfId="0" applyNumberFormat="1" applyFont="1" applyAlignment="1">
      <alignment vertical="center"/>
    </xf>
    <xf numFmtId="3" fontId="16" fillId="4" borderId="11" xfId="1" applyNumberFormat="1" applyFont="1" applyFill="1" applyBorder="1" applyAlignment="1">
      <alignment horizontal="right" vertical="center"/>
    </xf>
    <xf numFmtId="3" fontId="16" fillId="4" borderId="11" xfId="1" applyNumberFormat="1" applyFont="1" applyFill="1" applyBorder="1" applyAlignment="1">
      <alignment horizontal="right" vertical="center"/>
    </xf>
    <xf numFmtId="3" fontId="16" fillId="4" borderId="11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3" fontId="16" fillId="4" borderId="7" xfId="1" applyNumberFormat="1" applyFont="1" applyFill="1" applyBorder="1" applyAlignment="1">
      <alignment horizontal="right" vertical="center"/>
    </xf>
    <xf numFmtId="3" fontId="16" fillId="4" borderId="11" xfId="1" applyNumberFormat="1" applyFont="1" applyFill="1" applyBorder="1" applyAlignment="1" applyProtection="1">
      <alignment horizontal="right" vertical="center"/>
    </xf>
    <xf numFmtId="3" fontId="16" fillId="7" borderId="11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5" fillId="7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22" fillId="7" borderId="7" xfId="0" applyFont="1" applyFill="1" applyBorder="1" applyAlignment="1" applyProtection="1">
      <alignment horizontal="center" vertical="center" textRotation="90"/>
    </xf>
    <xf numFmtId="0" fontId="22" fillId="7" borderId="7" xfId="0" applyFont="1" applyFill="1" applyBorder="1" applyAlignment="1" applyProtection="1">
      <alignment horizontal="center" vertical="center" wrapText="1"/>
    </xf>
    <xf numFmtId="3" fontId="16" fillId="7" borderId="7" xfId="1" applyNumberFormat="1" applyFont="1" applyFill="1" applyBorder="1" applyAlignment="1" applyProtection="1">
      <alignment horizontal="right" vertical="center"/>
    </xf>
    <xf numFmtId="3" fontId="16" fillId="4" borderId="7" xfId="1" applyNumberFormat="1" applyFont="1" applyFill="1" applyBorder="1" applyAlignment="1" applyProtection="1">
      <alignment horizontal="right" vertical="center"/>
    </xf>
    <xf numFmtId="0" fontId="11" fillId="2" borderId="24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0" fontId="11" fillId="2" borderId="25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2" fillId="7" borderId="7" xfId="0" applyFont="1" applyFill="1" applyBorder="1" applyProtection="1"/>
    <xf numFmtId="3" fontId="4" fillId="7" borderId="30" xfId="0" applyNumberFormat="1" applyFont="1" applyFill="1" applyBorder="1" applyAlignment="1" applyProtection="1">
      <alignment horizontal="center" vertical="center"/>
    </xf>
    <xf numFmtId="3" fontId="4" fillId="7" borderId="30" xfId="0" applyNumberFormat="1" applyFont="1" applyFill="1" applyBorder="1" applyAlignment="1" applyProtection="1">
      <alignment horizontal="right" vertical="center"/>
    </xf>
    <xf numFmtId="3" fontId="4" fillId="6" borderId="30" xfId="0" applyNumberFormat="1" applyFont="1" applyFill="1" applyBorder="1" applyAlignment="1" applyProtection="1">
      <alignment horizontal="right" vertical="center"/>
    </xf>
    <xf numFmtId="3" fontId="4" fillId="2" borderId="30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2" fillId="7" borderId="7" xfId="0" applyFont="1" applyFill="1" applyBorder="1" applyAlignment="1" applyProtection="1">
      <alignment wrapText="1"/>
    </xf>
    <xf numFmtId="0" fontId="22" fillId="7" borderId="7" xfId="0" applyFont="1" applyFill="1" applyBorder="1" applyAlignment="1" applyProtection="1">
      <alignment horizontal="center" vertical="center"/>
    </xf>
    <xf numFmtId="3" fontId="16" fillId="7" borderId="7" xfId="1" applyNumberFormat="1" applyFont="1" applyFill="1" applyBorder="1" applyProtection="1"/>
    <xf numFmtId="1" fontId="22" fillId="7" borderId="7" xfId="1" applyNumberFormat="1" applyFont="1" applyFill="1" applyBorder="1" applyProtection="1"/>
    <xf numFmtId="0" fontId="11" fillId="2" borderId="0" xfId="0" applyFont="1" applyFill="1" applyBorder="1" applyAlignment="1" applyProtection="1">
      <alignment horizontal="left" vertical="center" wrapText="1"/>
    </xf>
    <xf numFmtId="3" fontId="16" fillId="7" borderId="8" xfId="1" applyNumberFormat="1" applyFont="1" applyFill="1" applyBorder="1" applyAlignment="1" applyProtection="1">
      <alignment horizontal="right" vertical="center" wrapText="1"/>
    </xf>
    <xf numFmtId="0" fontId="0" fillId="7" borderId="9" xfId="0" applyFill="1" applyBorder="1" applyAlignment="1" applyProtection="1">
      <alignment horizontal="right" vertical="center" wrapText="1"/>
    </xf>
    <xf numFmtId="0" fontId="0" fillId="7" borderId="10" xfId="0" applyFill="1" applyBorder="1" applyAlignment="1" applyProtection="1">
      <alignment horizontal="right" vertical="center" wrapText="1"/>
    </xf>
    <xf numFmtId="0" fontId="0" fillId="7" borderId="15" xfId="0" applyFill="1" applyBorder="1" applyAlignment="1" applyProtection="1">
      <alignment horizontal="right" vertical="center" wrapText="1"/>
    </xf>
    <xf numFmtId="0" fontId="0" fillId="7" borderId="16" xfId="0" applyFill="1" applyBorder="1" applyAlignment="1" applyProtection="1">
      <alignment horizontal="right" vertical="center" wrapText="1"/>
    </xf>
    <xf numFmtId="0" fontId="0" fillId="7" borderId="17" xfId="0" applyFill="1" applyBorder="1" applyAlignment="1" applyProtection="1">
      <alignment horizontal="right" vertical="center" wrapText="1"/>
    </xf>
    <xf numFmtId="0" fontId="22" fillId="7" borderId="18" xfId="0" applyFont="1" applyFill="1" applyBorder="1" applyAlignment="1" applyProtection="1">
      <alignment horizontal="center" vertical="center" wrapText="1"/>
    </xf>
    <xf numFmtId="0" fontId="22" fillId="7" borderId="7" xfId="0" applyFont="1" applyFill="1" applyBorder="1" applyAlignment="1" applyProtection="1">
      <alignment horizontal="center"/>
    </xf>
    <xf numFmtId="3" fontId="24" fillId="7" borderId="7" xfId="1" applyNumberFormat="1" applyFont="1" applyFill="1" applyBorder="1" applyAlignment="1" applyProtection="1">
      <alignment wrapText="1"/>
    </xf>
    <xf numFmtId="0" fontId="21" fillId="7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0" fillId="7" borderId="12" xfId="0" applyFill="1" applyBorder="1" applyAlignment="1" applyProtection="1">
      <alignment horizontal="right" vertical="center" wrapText="1"/>
    </xf>
    <xf numFmtId="0" fontId="0" fillId="7" borderId="0" xfId="0" applyFill="1" applyBorder="1" applyAlignment="1" applyProtection="1">
      <alignment horizontal="right" vertical="center" wrapText="1"/>
    </xf>
    <xf numFmtId="0" fontId="0" fillId="7" borderId="13" xfId="0" applyFill="1" applyBorder="1" applyAlignment="1" applyProtection="1">
      <alignment horizontal="right" vertical="center" wrapText="1"/>
    </xf>
    <xf numFmtId="8" fontId="4" fillId="0" borderId="0" xfId="0" applyNumberFormat="1" applyFont="1" applyAlignment="1" applyProtection="1">
      <alignment horizontal="center" vertical="center" wrapText="1"/>
    </xf>
    <xf numFmtId="8" fontId="4" fillId="0" borderId="22" xfId="0" applyNumberFormat="1" applyFont="1" applyBorder="1" applyAlignment="1" applyProtection="1">
      <alignment horizontal="center" vertical="center" wrapText="1"/>
    </xf>
    <xf numFmtId="3" fontId="16" fillId="9" borderId="11" xfId="1" applyNumberFormat="1" applyFont="1" applyFill="1" applyBorder="1" applyAlignment="1" applyProtection="1">
      <alignment horizontal="right" vertical="center"/>
      <protection locked="0"/>
    </xf>
    <xf numFmtId="3" fontId="16" fillId="9" borderId="7" xfId="1" applyNumberFormat="1" applyFont="1" applyFill="1" applyBorder="1" applyAlignment="1" applyProtection="1">
      <alignment horizontal="right" vertical="center"/>
      <protection locked="0"/>
    </xf>
    <xf numFmtId="0" fontId="22" fillId="7" borderId="11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textRotation="90"/>
    </xf>
    <xf numFmtId="0" fontId="22" fillId="0" borderId="14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3" fontId="16" fillId="4" borderId="11" xfId="1" applyNumberFormat="1" applyFont="1" applyFill="1" applyBorder="1" applyAlignment="1" applyProtection="1">
      <alignment horizontal="right" vertical="center"/>
    </xf>
    <xf numFmtId="0" fontId="0" fillId="0" borderId="18" xfId="0" applyBorder="1" applyAlignment="1">
      <alignment horizontal="right" vertical="center"/>
    </xf>
    <xf numFmtId="3" fontId="16" fillId="7" borderId="11" xfId="1" applyNumberFormat="1" applyFont="1" applyFill="1" applyBorder="1" applyAlignment="1" applyProtection="1">
      <alignment horizontal="right" vertical="center"/>
    </xf>
    <xf numFmtId="0" fontId="0" fillId="7" borderId="18" xfId="0" applyFill="1" applyBorder="1" applyAlignment="1">
      <alignment horizontal="right" vertical="center"/>
    </xf>
    <xf numFmtId="3" fontId="16" fillId="9" borderId="11" xfId="1" applyNumberFormat="1" applyFont="1" applyFill="1" applyBorder="1" applyAlignment="1" applyProtection="1">
      <alignment horizontal="right" vertical="center"/>
      <protection locked="0"/>
    </xf>
    <xf numFmtId="3" fontId="16" fillId="9" borderId="18" xfId="1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>
      <alignment horizontal="left" vertical="center"/>
    </xf>
    <xf numFmtId="164" fontId="4" fillId="7" borderId="13" xfId="0" applyNumberFormat="1" applyFont="1" applyFill="1" applyBorder="1" applyAlignment="1">
      <alignment horizontal="center" vertical="center"/>
    </xf>
    <xf numFmtId="164" fontId="4" fillId="7" borderId="0" xfId="0" applyNumberFormat="1" applyFont="1" applyFill="1" applyBorder="1" applyAlignment="1">
      <alignment horizontal="center" vertical="center"/>
    </xf>
    <xf numFmtId="164" fontId="4" fillId="7" borderId="12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28" xfId="0" quotePrefix="1" applyFont="1" applyFill="1" applyBorder="1" applyAlignment="1">
      <alignment horizontal="left" vertical="center" wrapText="1"/>
    </xf>
    <xf numFmtId="0" fontId="11" fillId="2" borderId="22" xfId="0" quotePrefix="1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17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 applyProtection="1">
      <alignment horizontal="right" vertical="center"/>
    </xf>
    <xf numFmtId="0" fontId="0" fillId="7" borderId="18" xfId="0" applyFill="1" applyBorder="1" applyAlignment="1" applyProtection="1">
      <alignment horizontal="right" vertical="center"/>
    </xf>
    <xf numFmtId="0" fontId="22" fillId="7" borderId="11" xfId="0" applyFont="1" applyFill="1" applyBorder="1" applyAlignment="1" applyProtection="1">
      <alignment horizontal="center" vertical="center" textRotation="90"/>
    </xf>
    <xf numFmtId="0" fontId="22" fillId="7" borderId="14" xfId="0" applyFont="1" applyFill="1" applyBorder="1" applyAlignment="1" applyProtection="1">
      <alignment horizontal="center" vertical="center" textRotation="90"/>
    </xf>
    <xf numFmtId="0" fontId="22" fillId="7" borderId="18" xfId="0" applyFont="1" applyFill="1" applyBorder="1" applyAlignment="1" applyProtection="1">
      <alignment horizontal="center" vertical="center" textRotation="90"/>
    </xf>
    <xf numFmtId="0" fontId="22" fillId="7" borderId="11" xfId="0" applyFont="1" applyFill="1" applyBorder="1" applyAlignment="1" applyProtection="1">
      <alignment horizontal="center" vertical="center" wrapText="1"/>
    </xf>
    <xf numFmtId="0" fontId="22" fillId="7" borderId="18" xfId="0" applyFont="1" applyFill="1" applyBorder="1" applyAlignment="1" applyProtection="1">
      <alignment horizontal="center" vertical="center" wrapText="1"/>
    </xf>
    <xf numFmtId="164" fontId="4" fillId="7" borderId="13" xfId="0" applyNumberFormat="1" applyFont="1" applyFill="1" applyBorder="1" applyAlignment="1" applyProtection="1">
      <alignment horizontal="center" vertical="center"/>
    </xf>
    <xf numFmtId="164" fontId="4" fillId="7" borderId="0" xfId="0" applyNumberFormat="1" applyFont="1" applyFill="1" applyBorder="1" applyAlignment="1" applyProtection="1">
      <alignment horizontal="center" vertical="center"/>
    </xf>
    <xf numFmtId="164" fontId="4" fillId="7" borderId="12" xfId="0" applyNumberFormat="1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27" xfId="0" applyFont="1" applyFill="1" applyBorder="1" applyAlignment="1" applyProtection="1">
      <alignment horizontal="left" vertical="center" wrapText="1"/>
    </xf>
    <xf numFmtId="0" fontId="11" fillId="2" borderId="28" xfId="0" quotePrefix="1" applyFont="1" applyFill="1" applyBorder="1" applyAlignment="1" applyProtection="1">
      <alignment horizontal="left" vertical="center" wrapText="1"/>
    </xf>
    <xf numFmtId="0" fontId="11" fillId="2" borderId="22" xfId="0" quotePrefix="1" applyFont="1" applyFill="1" applyBorder="1" applyAlignment="1" applyProtection="1">
      <alignment horizontal="left" vertical="center" wrapText="1"/>
    </xf>
    <xf numFmtId="0" fontId="11" fillId="2" borderId="22" xfId="0" applyFont="1" applyFill="1" applyBorder="1" applyAlignment="1" applyProtection="1">
      <alignment horizontal="left" vertical="center" wrapText="1"/>
    </xf>
    <xf numFmtId="0" fontId="11" fillId="2" borderId="29" xfId="0" applyFont="1" applyFill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3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3" fontId="4" fillId="4" borderId="10" xfId="0" applyNumberFormat="1" applyFont="1" applyFill="1" applyBorder="1" applyAlignment="1" applyProtection="1">
      <alignment horizontal="center" vertical="center" wrapText="1"/>
    </xf>
    <xf numFmtId="3" fontId="4" fillId="4" borderId="13" xfId="0" applyNumberFormat="1" applyFont="1" applyFill="1" applyBorder="1" applyAlignment="1" applyProtection="1">
      <alignment horizontal="center" vertical="center" wrapText="1"/>
    </xf>
    <xf numFmtId="3" fontId="4" fillId="4" borderId="17" xfId="0" applyNumberFormat="1" applyFont="1" applyFill="1" applyBorder="1" applyAlignment="1" applyProtection="1">
      <alignment horizontal="center" vertical="center" wrapText="1"/>
    </xf>
    <xf numFmtId="164" fontId="4" fillId="4" borderId="8" xfId="0" applyNumberFormat="1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3" fontId="16" fillId="7" borderId="8" xfId="1" applyNumberFormat="1" applyFont="1" applyFill="1" applyBorder="1" applyAlignment="1" applyProtection="1">
      <alignment horizontal="right" vertical="center"/>
    </xf>
    <xf numFmtId="0" fontId="0" fillId="7" borderId="9" xfId="0" applyFill="1" applyBorder="1" applyAlignment="1" applyProtection="1">
      <alignment horizontal="right" vertical="center"/>
    </xf>
    <xf numFmtId="0" fontId="0" fillId="7" borderId="10" xfId="0" applyFill="1" applyBorder="1" applyAlignment="1" applyProtection="1">
      <alignment horizontal="right" vertical="center"/>
    </xf>
    <xf numFmtId="0" fontId="0" fillId="7" borderId="15" xfId="0" applyFill="1" applyBorder="1" applyAlignment="1" applyProtection="1">
      <alignment horizontal="right" vertical="center"/>
    </xf>
    <xf numFmtId="0" fontId="0" fillId="7" borderId="16" xfId="0" applyFill="1" applyBorder="1" applyAlignment="1" applyProtection="1">
      <alignment horizontal="right" vertical="center"/>
    </xf>
    <xf numFmtId="0" fontId="0" fillId="7" borderId="17" xfId="0" applyFill="1" applyBorder="1" applyAlignment="1" applyProtection="1">
      <alignment horizontal="right" vertical="center"/>
    </xf>
    <xf numFmtId="0" fontId="11" fillId="2" borderId="24" xfId="0" quotePrefix="1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22" fillId="7" borderId="18" xfId="0" applyFont="1" applyFill="1" applyBorder="1" applyAlignment="1" applyProtection="1">
      <alignment horizontal="right" vertical="center"/>
    </xf>
    <xf numFmtId="3" fontId="16" fillId="4" borderId="11" xfId="1" applyNumberFormat="1" applyFont="1" applyFill="1" applyBorder="1" applyAlignment="1" applyProtection="1">
      <alignment horizontal="right" vertical="center" wrapText="1"/>
    </xf>
    <xf numFmtId="0" fontId="0" fillId="0" borderId="18" xfId="0" applyBorder="1" applyAlignment="1" applyProtection="1">
      <alignment horizontal="right" vertical="center" wrapText="1"/>
    </xf>
    <xf numFmtId="3" fontId="16" fillId="4" borderId="18" xfId="1" applyNumberFormat="1" applyFont="1" applyFill="1" applyBorder="1" applyAlignment="1" applyProtection="1">
      <alignment horizontal="right" vertical="center"/>
    </xf>
    <xf numFmtId="3" fontId="16" fillId="4" borderId="18" xfId="1" applyNumberFormat="1" applyFont="1" applyFill="1" applyBorder="1" applyAlignment="1" applyProtection="1">
      <alignment horizontal="right" vertical="center" wrapText="1"/>
    </xf>
    <xf numFmtId="0" fontId="0" fillId="0" borderId="18" xfId="0" applyBorder="1" applyAlignment="1" applyProtection="1">
      <alignment horizontal="center" vertical="center" wrapText="1"/>
    </xf>
    <xf numFmtId="3" fontId="24" fillId="7" borderId="11" xfId="1" applyNumberFormat="1" applyFont="1" applyFill="1" applyBorder="1" applyAlignment="1" applyProtection="1">
      <alignment horizontal="right" vertical="center" wrapText="1"/>
    </xf>
    <xf numFmtId="0" fontId="23" fillId="7" borderId="11" xfId="0" applyFont="1" applyFill="1" applyBorder="1" applyAlignment="1" applyProtection="1">
      <alignment horizontal="center" vertical="center" textRotation="90"/>
    </xf>
    <xf numFmtId="0" fontId="23" fillId="7" borderId="14" xfId="0" applyFont="1" applyFill="1" applyBorder="1" applyAlignment="1" applyProtection="1">
      <alignment horizontal="center" vertical="center" textRotation="90"/>
    </xf>
    <xf numFmtId="0" fontId="0" fillId="0" borderId="1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left" vertical="center" wrapText="1"/>
    </xf>
    <xf numFmtId="3" fontId="24" fillId="7" borderId="18" xfId="1" applyNumberFormat="1" applyFont="1" applyFill="1" applyBorder="1" applyAlignment="1" applyProtection="1">
      <alignment horizontal="right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0" fontId="4" fillId="4" borderId="0" xfId="0" applyFont="1" applyFill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3" fontId="16" fillId="4" borderId="11" xfId="1" applyNumberFormat="1" applyFont="1" applyFill="1" applyBorder="1" applyAlignment="1">
      <alignment horizontal="right" vertical="center"/>
    </xf>
    <xf numFmtId="3" fontId="16" fillId="4" borderId="14" xfId="1" applyNumberFormat="1" applyFont="1" applyFill="1" applyBorder="1" applyAlignment="1">
      <alignment horizontal="right" vertical="center"/>
    </xf>
    <xf numFmtId="3" fontId="16" fillId="4" borderId="18" xfId="1" applyNumberFormat="1" applyFont="1" applyFill="1" applyBorder="1" applyAlignment="1">
      <alignment horizontal="right" vertical="center"/>
    </xf>
    <xf numFmtId="0" fontId="22" fillId="7" borderId="14" xfId="0" applyFont="1" applyFill="1" applyBorder="1" applyAlignment="1" applyProtection="1">
      <alignment horizontal="center" vertical="center" wrapText="1"/>
    </xf>
    <xf numFmtId="3" fontId="16" fillId="4" borderId="14" xfId="1" applyNumberFormat="1" applyFont="1" applyFill="1" applyBorder="1" applyAlignment="1" applyProtection="1">
      <alignment horizontal="right" vertical="center"/>
    </xf>
    <xf numFmtId="0" fontId="22" fillId="7" borderId="11" xfId="0" applyFont="1" applyFill="1" applyBorder="1" applyAlignment="1" applyProtection="1">
      <alignment horizontal="center" vertical="center"/>
    </xf>
    <xf numFmtId="0" fontId="22" fillId="7" borderId="14" xfId="0" applyFont="1" applyFill="1" applyBorder="1" applyAlignment="1" applyProtection="1">
      <alignment horizontal="center" vertical="center"/>
    </xf>
    <xf numFmtId="0" fontId="22" fillId="7" borderId="18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right" vertical="center" wrapText="1"/>
    </xf>
    <xf numFmtId="3" fontId="24" fillId="9" borderId="11" xfId="1" applyNumberFormat="1" applyFont="1" applyFill="1" applyBorder="1" applyAlignment="1" applyProtection="1">
      <alignment horizontal="right" vertical="center" wrapText="1"/>
      <protection locked="0"/>
    </xf>
    <xf numFmtId="0" fontId="0" fillId="9" borderId="14" xfId="0" applyFill="1" applyBorder="1" applyAlignment="1" applyProtection="1">
      <alignment horizontal="right" vertical="center" wrapText="1"/>
      <protection locked="0"/>
    </xf>
    <xf numFmtId="0" fontId="0" fillId="9" borderId="18" xfId="0" applyFill="1" applyBorder="1" applyAlignment="1" applyProtection="1">
      <alignment horizontal="right" vertical="center" wrapText="1"/>
      <protection locked="0"/>
    </xf>
    <xf numFmtId="0" fontId="20" fillId="7" borderId="11" xfId="1" applyFont="1" applyFill="1" applyBorder="1" applyAlignment="1" applyProtection="1">
      <alignment horizontal="center" vertical="center" textRotation="90"/>
    </xf>
    <xf numFmtId="0" fontId="0" fillId="0" borderId="14" xfId="0" applyBorder="1" applyAlignment="1" applyProtection="1">
      <alignment horizontal="center" vertical="center" textRotation="90"/>
    </xf>
    <xf numFmtId="0" fontId="0" fillId="0" borderId="18" xfId="0" applyBorder="1" applyAlignment="1" applyProtection="1">
      <alignment horizontal="center" vertical="center" textRotation="90"/>
    </xf>
    <xf numFmtId="3" fontId="16" fillId="8" borderId="11" xfId="0" applyNumberFormat="1" applyFont="1" applyFill="1" applyBorder="1" applyAlignment="1" applyProtection="1">
      <alignment horizontal="right" vertical="center" wrapText="1"/>
    </xf>
    <xf numFmtId="0" fontId="16" fillId="8" borderId="18" xfId="0" applyFont="1" applyFill="1" applyBorder="1" applyAlignment="1" applyProtection="1">
      <alignment horizontal="right" vertical="center" wrapText="1"/>
    </xf>
    <xf numFmtId="164" fontId="4" fillId="7" borderId="0" xfId="0" applyNumberFormat="1" applyFont="1" applyFill="1" applyAlignment="1" applyProtection="1">
      <alignment horizontal="center" vertical="center"/>
    </xf>
    <xf numFmtId="0" fontId="16" fillId="8" borderId="14" xfId="0" applyFont="1" applyFill="1" applyBorder="1" applyAlignment="1" applyProtection="1">
      <alignment horizontal="right" vertical="center" wrapText="1"/>
    </xf>
    <xf numFmtId="3" fontId="16" fillId="8" borderId="14" xfId="0" applyNumberFormat="1" applyFont="1" applyFill="1" applyBorder="1" applyAlignment="1" applyProtection="1">
      <alignment horizontal="right" vertical="center" wrapText="1"/>
    </xf>
    <xf numFmtId="3" fontId="16" fillId="8" borderId="18" xfId="0" applyNumberFormat="1" applyFont="1" applyFill="1" applyBorder="1" applyAlignment="1" applyProtection="1">
      <alignment horizontal="right" vertical="center" wrapText="1"/>
    </xf>
    <xf numFmtId="0" fontId="0" fillId="0" borderId="14" xfId="0" applyBorder="1" applyAlignment="1">
      <alignment horizontal="right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9628DCB4-F400-43CB-B736-8F91A4C72909}"/>
    <cellStyle name="Porcentual 2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2</xdr:row>
      <xdr:rowOff>11582</xdr:rowOff>
    </xdr:from>
    <xdr:to>
      <xdr:col>3</xdr:col>
      <xdr:colOff>600074</xdr:colOff>
      <xdr:row>3</xdr:row>
      <xdr:rowOff>38137</xdr:rowOff>
    </xdr:to>
    <xdr:pic>
      <xdr:nvPicPr>
        <xdr:cNvPr id="2" name="Picture 1" descr="ADIF 1hoja niveles_SELLOS">
          <a:extLst>
            <a:ext uri="{FF2B5EF4-FFF2-40B4-BE49-F238E27FC236}">
              <a16:creationId xmlns:a16="http://schemas.microsoft.com/office/drawing/2014/main" id="{65FF2BB2-D66A-4F3E-8F5E-33297364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545" t="4462" r="65764" b="84857"/>
        <a:stretch>
          <a:fillRect/>
        </a:stretch>
      </xdr:blipFill>
      <xdr:spPr bwMode="auto">
        <a:xfrm>
          <a:off x="2520949" y="322732"/>
          <a:ext cx="1216025" cy="60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2</xdr:row>
      <xdr:rowOff>11582</xdr:rowOff>
    </xdr:from>
    <xdr:to>
      <xdr:col>3</xdr:col>
      <xdr:colOff>600074</xdr:colOff>
      <xdr:row>3</xdr:row>
      <xdr:rowOff>38137</xdr:rowOff>
    </xdr:to>
    <xdr:pic>
      <xdr:nvPicPr>
        <xdr:cNvPr id="2" name="Picture 1" descr="ADIF 1hoja niveles_SELLOS">
          <a:extLst>
            <a:ext uri="{FF2B5EF4-FFF2-40B4-BE49-F238E27FC236}">
              <a16:creationId xmlns:a16="http://schemas.microsoft.com/office/drawing/2014/main" id="{7B4B36C7-683D-44A6-95B7-E7F5FD35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545" t="4462" r="65764" b="84857"/>
        <a:stretch>
          <a:fillRect/>
        </a:stretch>
      </xdr:blipFill>
      <xdr:spPr bwMode="auto">
        <a:xfrm>
          <a:off x="2520949" y="322732"/>
          <a:ext cx="1216025" cy="60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2</xdr:row>
      <xdr:rowOff>11582</xdr:rowOff>
    </xdr:from>
    <xdr:to>
      <xdr:col>3</xdr:col>
      <xdr:colOff>600074</xdr:colOff>
      <xdr:row>3</xdr:row>
      <xdr:rowOff>38137</xdr:rowOff>
    </xdr:to>
    <xdr:pic>
      <xdr:nvPicPr>
        <xdr:cNvPr id="2" name="Picture 1" descr="ADIF 1hoja niveles_SELLOS">
          <a:extLst>
            <a:ext uri="{FF2B5EF4-FFF2-40B4-BE49-F238E27FC236}">
              <a16:creationId xmlns:a16="http://schemas.microsoft.com/office/drawing/2014/main" id="{FAC8A66E-363B-4371-9D75-A604C75F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545" t="4462" r="65764" b="84857"/>
        <a:stretch>
          <a:fillRect/>
        </a:stretch>
      </xdr:blipFill>
      <xdr:spPr bwMode="auto">
        <a:xfrm>
          <a:off x="2520949" y="322732"/>
          <a:ext cx="1216025" cy="60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2</xdr:row>
      <xdr:rowOff>11582</xdr:rowOff>
    </xdr:from>
    <xdr:to>
      <xdr:col>3</xdr:col>
      <xdr:colOff>600074</xdr:colOff>
      <xdr:row>3</xdr:row>
      <xdr:rowOff>38137</xdr:rowOff>
    </xdr:to>
    <xdr:pic>
      <xdr:nvPicPr>
        <xdr:cNvPr id="2" name="Picture 1" descr="ADIF 1hoja niveles_SELLOS">
          <a:extLst>
            <a:ext uri="{FF2B5EF4-FFF2-40B4-BE49-F238E27FC236}">
              <a16:creationId xmlns:a16="http://schemas.microsoft.com/office/drawing/2014/main" id="{B8408866-3FEC-4723-BF98-E2F19417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545" t="4462" r="65764" b="84857"/>
        <a:stretch>
          <a:fillRect/>
        </a:stretch>
      </xdr:blipFill>
      <xdr:spPr bwMode="auto">
        <a:xfrm>
          <a:off x="2419349" y="325907"/>
          <a:ext cx="1174750" cy="607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2</xdr:row>
      <xdr:rowOff>11582</xdr:rowOff>
    </xdr:from>
    <xdr:to>
      <xdr:col>3</xdr:col>
      <xdr:colOff>600074</xdr:colOff>
      <xdr:row>3</xdr:row>
      <xdr:rowOff>38137</xdr:rowOff>
    </xdr:to>
    <xdr:pic>
      <xdr:nvPicPr>
        <xdr:cNvPr id="2" name="Picture 1" descr="ADIF 1hoja niveles_SELLOS">
          <a:extLst>
            <a:ext uri="{FF2B5EF4-FFF2-40B4-BE49-F238E27FC236}">
              <a16:creationId xmlns:a16="http://schemas.microsoft.com/office/drawing/2014/main" id="{60FC1128-58C2-40F2-BB42-4BB02876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545" t="4462" r="65764" b="84857"/>
        <a:stretch>
          <a:fillRect/>
        </a:stretch>
      </xdr:blipFill>
      <xdr:spPr bwMode="auto">
        <a:xfrm>
          <a:off x="2520949" y="322732"/>
          <a:ext cx="1216025" cy="60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2</xdr:row>
      <xdr:rowOff>11582</xdr:rowOff>
    </xdr:from>
    <xdr:to>
      <xdr:col>3</xdr:col>
      <xdr:colOff>600074</xdr:colOff>
      <xdr:row>3</xdr:row>
      <xdr:rowOff>38137</xdr:rowOff>
    </xdr:to>
    <xdr:pic>
      <xdr:nvPicPr>
        <xdr:cNvPr id="2" name="Picture 1" descr="ADIF 1hoja niveles_SELLOS">
          <a:extLst>
            <a:ext uri="{FF2B5EF4-FFF2-40B4-BE49-F238E27FC236}">
              <a16:creationId xmlns:a16="http://schemas.microsoft.com/office/drawing/2014/main" id="{78AF50DC-19A8-441D-BA81-95017AB7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545" t="4462" r="65764" b="84857"/>
        <a:stretch>
          <a:fillRect/>
        </a:stretch>
      </xdr:blipFill>
      <xdr:spPr bwMode="auto">
        <a:xfrm>
          <a:off x="2520949" y="322732"/>
          <a:ext cx="1216025" cy="60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465A2-6747-431F-AF1A-994289688DB3}">
  <sheetPr>
    <pageSetUpPr fitToPage="1"/>
  </sheetPr>
  <dimension ref="B2:V41"/>
  <sheetViews>
    <sheetView tabSelected="1" zoomScale="50" zoomScaleNormal="50" workbookViewId="0">
      <selection activeCell="I22" sqref="I22"/>
    </sheetView>
  </sheetViews>
  <sheetFormatPr baseColWidth="10" defaultColWidth="11.453125" defaultRowHeight="13.5"/>
  <cols>
    <col min="1" max="1" width="6.54296875" style="1" customWidth="1"/>
    <col min="2" max="2" width="25.1796875" style="1" customWidth="1"/>
    <col min="3" max="3" width="13.1796875" style="1" customWidth="1"/>
    <col min="4" max="4" width="22.453125" style="1" customWidth="1"/>
    <col min="5" max="5" width="13.81640625" style="1" customWidth="1"/>
    <col min="6" max="6" width="8.54296875" style="1" customWidth="1"/>
    <col min="7" max="7" width="21.453125" style="1" customWidth="1"/>
    <col min="8" max="8" width="25.81640625" style="1" customWidth="1"/>
    <col min="9" max="9" width="17.81640625" style="1" hidden="1" customWidth="1"/>
    <col min="10" max="10" width="25.81640625" style="1" customWidth="1"/>
    <col min="11" max="11" width="17.6328125" style="1" hidden="1" customWidth="1"/>
    <col min="12" max="12" width="25.81640625" style="1" customWidth="1"/>
    <col min="13" max="13" width="26.1796875" style="1" customWidth="1"/>
    <col min="14" max="14" width="2.81640625" style="1" customWidth="1"/>
    <col min="15" max="16384" width="11.453125" style="1"/>
  </cols>
  <sheetData>
    <row r="2" spans="3:22" ht="11.2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3:22" ht="45.75" customHeight="1">
      <c r="C3" s="177" t="s">
        <v>51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3:22" ht="9.2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3:22" ht="11.25" customHeight="1">
      <c r="C5" s="178" t="s">
        <v>0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3:22" ht="50.25" customHeight="1"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3:22" ht="17.25" customHeight="1">
      <c r="C7" s="179" t="s">
        <v>1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</row>
    <row r="8" spans="3:22" ht="18" customHeight="1"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3:22" ht="11.25" customHeight="1" thickBot="1"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3:22" ht="62.25" customHeight="1" thickBot="1">
      <c r="C10" s="180" t="s">
        <v>13</v>
      </c>
      <c r="D10" s="181"/>
      <c r="E10" s="181"/>
      <c r="F10" s="181"/>
      <c r="G10" s="181"/>
      <c r="H10" s="182"/>
      <c r="I10" s="182"/>
      <c r="J10" s="182"/>
      <c r="K10" s="182"/>
      <c r="L10" s="182"/>
      <c r="M10" s="183"/>
    </row>
    <row r="11" spans="3:22" ht="8.25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3:22" ht="149.5" customHeight="1">
      <c r="C12" s="184" t="s">
        <v>2</v>
      </c>
      <c r="D12" s="185"/>
      <c r="E12" s="185"/>
      <c r="F12" s="185"/>
      <c r="G12" s="186"/>
      <c r="H12" s="5" t="s">
        <v>36</v>
      </c>
      <c r="I12" s="6" t="s">
        <v>3</v>
      </c>
      <c r="J12" s="170" t="s">
        <v>11</v>
      </c>
      <c r="K12" s="187"/>
      <c r="L12" s="187"/>
      <c r="M12" s="173"/>
    </row>
    <row r="13" spans="3:22" ht="20.25" customHeight="1">
      <c r="C13" s="146">
        <v>3</v>
      </c>
      <c r="D13" s="147"/>
      <c r="E13" s="147"/>
      <c r="F13" s="147"/>
      <c r="G13" s="148"/>
      <c r="H13" s="155">
        <v>5</v>
      </c>
      <c r="I13" s="158">
        <f>+G27</f>
        <v>5040</v>
      </c>
      <c r="J13" s="161" t="s">
        <v>14</v>
      </c>
      <c r="K13" s="162"/>
      <c r="L13" s="162"/>
      <c r="M13" s="163"/>
    </row>
    <row r="14" spans="3:22" ht="20.25" customHeight="1">
      <c r="C14" s="149"/>
      <c r="D14" s="150"/>
      <c r="E14" s="150"/>
      <c r="F14" s="150"/>
      <c r="G14" s="151"/>
      <c r="H14" s="156"/>
      <c r="I14" s="159"/>
      <c r="J14" s="164"/>
      <c r="K14" s="165"/>
      <c r="L14" s="165"/>
      <c r="M14" s="166"/>
    </row>
    <row r="15" spans="3:22" ht="20.25" customHeight="1">
      <c r="C15" s="149"/>
      <c r="D15" s="150"/>
      <c r="E15" s="150"/>
      <c r="F15" s="150"/>
      <c r="G15" s="151"/>
      <c r="H15" s="156"/>
      <c r="I15" s="159"/>
      <c r="J15" s="164"/>
      <c r="K15" s="165"/>
      <c r="L15" s="165"/>
      <c r="M15" s="166"/>
    </row>
    <row r="16" spans="3:22" ht="39.75" customHeight="1">
      <c r="C16" s="152"/>
      <c r="D16" s="153"/>
      <c r="E16" s="153"/>
      <c r="F16" s="153"/>
      <c r="G16" s="154"/>
      <c r="H16" s="157"/>
      <c r="I16" s="160"/>
      <c r="J16" s="167"/>
      <c r="K16" s="168"/>
      <c r="L16" s="168"/>
      <c r="M16" s="169"/>
      <c r="N16" s="7"/>
      <c r="O16" s="7"/>
      <c r="P16" s="7"/>
      <c r="Q16" s="7"/>
      <c r="R16" s="7"/>
      <c r="S16" s="7"/>
      <c r="T16" s="7"/>
      <c r="U16" s="7"/>
      <c r="V16" s="7"/>
    </row>
    <row r="17" spans="2:22" s="8" customFormat="1" ht="18.75" customHeight="1">
      <c r="C17" s="9"/>
      <c r="D17" s="9"/>
      <c r="E17" s="10"/>
      <c r="F17" s="10"/>
      <c r="G17" s="11"/>
      <c r="H17" s="12"/>
      <c r="I17" s="12"/>
      <c r="J17" s="12"/>
      <c r="K17" s="12"/>
      <c r="L17" s="12"/>
      <c r="M17" s="13"/>
      <c r="N17" s="14"/>
      <c r="O17" s="14"/>
      <c r="P17" s="14"/>
      <c r="Q17" s="14"/>
      <c r="R17" s="14"/>
      <c r="S17" s="14"/>
      <c r="T17" s="14"/>
      <c r="U17" s="14"/>
      <c r="V17" s="14"/>
    </row>
    <row r="18" spans="2:22" ht="19.5">
      <c r="C18" s="15"/>
      <c r="D18" s="15"/>
      <c r="E18" s="15"/>
      <c r="F18" s="15"/>
      <c r="G18" s="15"/>
    </row>
    <row r="19" spans="2:22" ht="165" customHeight="1">
      <c r="C19" s="170" t="s">
        <v>4</v>
      </c>
      <c r="D19" s="171"/>
      <c r="E19" s="172"/>
      <c r="F19" s="173"/>
      <c r="G19" s="174"/>
      <c r="H19" s="175"/>
      <c r="I19" s="175"/>
      <c r="J19" s="175"/>
      <c r="K19" s="175"/>
      <c r="L19" s="175"/>
      <c r="M19" s="176"/>
    </row>
    <row r="20" spans="2:22" ht="13.5" customHeight="1" thickBot="1">
      <c r="C20" s="9"/>
      <c r="D20" s="9"/>
      <c r="E20" s="16"/>
      <c r="F20" s="16"/>
      <c r="G20" s="16"/>
      <c r="H20" s="17"/>
      <c r="I20" s="17"/>
      <c r="J20" s="17"/>
      <c r="K20" s="17"/>
      <c r="L20" s="17"/>
      <c r="M20" s="17"/>
    </row>
    <row r="21" spans="2:22" ht="196.5" customHeight="1">
      <c r="C21" s="39" t="s">
        <v>35</v>
      </c>
      <c r="D21" s="40" t="s">
        <v>33</v>
      </c>
      <c r="E21" s="41" t="s">
        <v>12</v>
      </c>
      <c r="F21" s="42" t="s">
        <v>40</v>
      </c>
      <c r="G21" s="44" t="s">
        <v>47</v>
      </c>
      <c r="H21" s="18" t="s">
        <v>48</v>
      </c>
      <c r="I21" s="18" t="s">
        <v>5</v>
      </c>
      <c r="J21" s="18" t="s">
        <v>6</v>
      </c>
      <c r="K21" s="18" t="s">
        <v>7</v>
      </c>
      <c r="L21" s="18" t="s">
        <v>8</v>
      </c>
      <c r="M21" s="18" t="s">
        <v>9</v>
      </c>
    </row>
    <row r="22" spans="2:22" ht="42.75" customHeight="1">
      <c r="C22" s="126" t="s">
        <v>29</v>
      </c>
      <c r="D22" s="124" t="s">
        <v>15</v>
      </c>
      <c r="E22" s="46">
        <v>13046</v>
      </c>
      <c r="F22" s="122">
        <v>2</v>
      </c>
      <c r="G22" s="131">
        <v>2520</v>
      </c>
      <c r="H22" s="133"/>
      <c r="I22" s="66">
        <f>+H22*$I$41</f>
        <v>0</v>
      </c>
      <c r="J22" s="129">
        <f>ROUNDUP(I22,0)</f>
        <v>0</v>
      </c>
      <c r="K22" s="129">
        <f>+J22*$I$41</f>
        <v>0</v>
      </c>
      <c r="L22" s="129">
        <f t="shared" ref="L22" si="0">ROUNDUP(K22,0)</f>
        <v>0</v>
      </c>
      <c r="M22" s="129">
        <f>+L22+J22+H22</f>
        <v>0</v>
      </c>
      <c r="O22" s="67"/>
      <c r="P22" s="67"/>
    </row>
    <row r="23" spans="2:22" ht="42.75" customHeight="1">
      <c r="C23" s="127"/>
      <c r="D23" s="125"/>
      <c r="E23" s="46">
        <v>21830</v>
      </c>
      <c r="F23" s="123"/>
      <c r="G23" s="132"/>
      <c r="H23" s="134"/>
      <c r="I23" s="31">
        <f>+H23*$I$41</f>
        <v>0</v>
      </c>
      <c r="J23" s="130"/>
      <c r="K23" s="130"/>
      <c r="L23" s="130"/>
      <c r="M23" s="130"/>
    </row>
    <row r="24" spans="2:22" ht="42.75" customHeight="1">
      <c r="C24" s="127"/>
      <c r="D24" s="47" t="s">
        <v>16</v>
      </c>
      <c r="E24" s="46">
        <v>18223</v>
      </c>
      <c r="F24" s="47">
        <v>1</v>
      </c>
      <c r="G24" s="74">
        <v>720</v>
      </c>
      <c r="H24" s="120"/>
      <c r="I24" s="31">
        <f>+H24*$I$41</f>
        <v>0</v>
      </c>
      <c r="J24" s="73">
        <f t="shared" ref="J24" si="1">ROUNDUP(I24,0)</f>
        <v>0</v>
      </c>
      <c r="K24" s="73">
        <f>+J24*$I$41</f>
        <v>0</v>
      </c>
      <c r="L24" s="73">
        <f t="shared" ref="L24" si="2">ROUNDUP(K24,0)</f>
        <v>0</v>
      </c>
      <c r="M24" s="73">
        <f>+L24+J24+H24</f>
        <v>0</v>
      </c>
      <c r="O24" s="67"/>
      <c r="P24" s="67"/>
    </row>
    <row r="25" spans="2:22" ht="42.75" customHeight="1">
      <c r="C25" s="127"/>
      <c r="D25" s="124" t="s">
        <v>17</v>
      </c>
      <c r="E25" s="46">
        <v>21827</v>
      </c>
      <c r="F25" s="122">
        <v>2</v>
      </c>
      <c r="G25" s="131">
        <v>1800</v>
      </c>
      <c r="H25" s="133"/>
      <c r="I25" s="31">
        <f>+H25*$I$41</f>
        <v>0</v>
      </c>
      <c r="J25" s="129">
        <f>ROUNDUP(I25,0)</f>
        <v>0</v>
      </c>
      <c r="K25" s="129">
        <f>+J25*$I$41</f>
        <v>0</v>
      </c>
      <c r="L25" s="129">
        <f t="shared" ref="L25" si="3">ROUNDUP(K25,0)</f>
        <v>0</v>
      </c>
      <c r="M25" s="129">
        <f>+H25+J25+L25</f>
        <v>0</v>
      </c>
      <c r="O25" s="67"/>
      <c r="P25" s="67"/>
    </row>
    <row r="26" spans="2:22" ht="42.75" customHeight="1" thickBot="1">
      <c r="C26" s="128"/>
      <c r="D26" s="125" t="s">
        <v>17</v>
      </c>
      <c r="E26" s="46">
        <v>21828</v>
      </c>
      <c r="F26" s="123"/>
      <c r="G26" s="132"/>
      <c r="H26" s="134"/>
      <c r="I26" s="31">
        <f>+H26*$I$41</f>
        <v>0</v>
      </c>
      <c r="J26" s="130"/>
      <c r="K26" s="130"/>
      <c r="L26" s="130"/>
      <c r="M26" s="130"/>
      <c r="O26" s="65"/>
    </row>
    <row r="27" spans="2:22" ht="52" customHeight="1" thickBot="1">
      <c r="B27" s="35"/>
      <c r="C27" s="136" t="s">
        <v>46</v>
      </c>
      <c r="D27" s="137"/>
      <c r="E27" s="138"/>
      <c r="F27" s="43">
        <f t="shared" ref="F27:M27" si="4">SUM(F22:F26)</f>
        <v>5</v>
      </c>
      <c r="G27" s="45">
        <f t="shared" si="4"/>
        <v>5040</v>
      </c>
      <c r="H27" s="34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  <c r="L27" s="32">
        <f t="shared" si="4"/>
        <v>0</v>
      </c>
      <c r="M27" s="32">
        <f t="shared" si="4"/>
        <v>0</v>
      </c>
      <c r="O27" s="67"/>
      <c r="P27" s="67"/>
    </row>
    <row r="28" spans="2:22" ht="6" customHeight="1">
      <c r="B28" s="19"/>
      <c r="E28" s="21"/>
      <c r="F28" s="21"/>
      <c r="G28" s="21"/>
      <c r="H28" s="21"/>
      <c r="I28" s="21"/>
      <c r="J28" s="21"/>
      <c r="K28" s="21"/>
      <c r="L28" s="21"/>
    </row>
    <row r="29" spans="2:22" ht="11.25" customHeight="1" thickBot="1">
      <c r="E29" s="21"/>
      <c r="F29" s="21"/>
      <c r="G29" s="21"/>
      <c r="H29" s="22"/>
      <c r="I29" s="21"/>
      <c r="J29" s="21"/>
      <c r="K29" s="21"/>
      <c r="L29" s="21"/>
    </row>
    <row r="30" spans="2:22" ht="38.25" customHeight="1">
      <c r="C30" s="23" t="s">
        <v>10</v>
      </c>
      <c r="D30" s="33"/>
      <c r="E30" s="24"/>
      <c r="F30" s="24"/>
      <c r="G30" s="24"/>
      <c r="H30" s="24"/>
      <c r="I30" s="24"/>
      <c r="J30" s="24"/>
      <c r="K30" s="24"/>
      <c r="L30" s="24"/>
      <c r="M30" s="25"/>
    </row>
    <row r="31" spans="2:22" ht="33" customHeight="1">
      <c r="C31" s="139" t="s">
        <v>34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1"/>
    </row>
    <row r="32" spans="2:22" ht="37.5" customHeight="1" thickBot="1">
      <c r="C32" s="142" t="s">
        <v>44</v>
      </c>
      <c r="D32" s="143"/>
      <c r="E32" s="144"/>
      <c r="F32" s="144"/>
      <c r="G32" s="144"/>
      <c r="H32" s="144"/>
      <c r="I32" s="144"/>
      <c r="J32" s="144"/>
      <c r="K32" s="144"/>
      <c r="L32" s="144"/>
      <c r="M32" s="145"/>
    </row>
    <row r="33" spans="3:13" ht="6.5" hidden="1" customHeight="1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3:13" ht="51.65" customHeight="1">
      <c r="C34" s="140" t="s">
        <v>74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</row>
    <row r="35" spans="3:13" ht="15" customHeight="1">
      <c r="C35" s="27"/>
      <c r="D35" s="27"/>
      <c r="E35" s="27"/>
      <c r="F35" s="27"/>
      <c r="G35" s="27"/>
      <c r="H35" s="28"/>
      <c r="I35" s="28"/>
      <c r="J35" s="28"/>
      <c r="K35" s="28"/>
      <c r="L35" s="28"/>
      <c r="M35" s="28"/>
    </row>
    <row r="36" spans="3:13" ht="7.5" customHeight="1"/>
    <row r="37" spans="3:13" ht="15" customHeight="1">
      <c r="C37" s="135"/>
      <c r="D37" s="135"/>
      <c r="E37" s="135"/>
      <c r="F37" s="135"/>
      <c r="G37" s="135"/>
      <c r="H37" s="135"/>
      <c r="I37" s="36"/>
      <c r="J37" s="36"/>
      <c r="K37" s="36"/>
      <c r="L37" s="36"/>
      <c r="M37" s="36"/>
    </row>
    <row r="38" spans="3:13" ht="9.25" customHeight="1"/>
    <row r="41" spans="3:13" ht="17.5">
      <c r="I41" s="29">
        <v>1.02</v>
      </c>
    </row>
  </sheetData>
  <sheetProtection algorithmName="SHA-512" hashValue="g+IQqg8G/UhWx4AEKtS4TmOfSf1AqTAD+FK6SKNdjOqRYxFga2jtRCpk2N9j1LmCURWYs1j/BYvGmz6GWZYB6g==" saltValue="TYjyO2mblT5fyF/0PO7Akg==" spinCount="100000" sheet="1" objects="1" scenarios="1"/>
  <mergeCells count="34">
    <mergeCell ref="C3:M3"/>
    <mergeCell ref="C5:M6"/>
    <mergeCell ref="C7:M8"/>
    <mergeCell ref="C10:M10"/>
    <mergeCell ref="C12:G12"/>
    <mergeCell ref="J12:M12"/>
    <mergeCell ref="C13:G16"/>
    <mergeCell ref="H13:H16"/>
    <mergeCell ref="I13:I16"/>
    <mergeCell ref="J13:M16"/>
    <mergeCell ref="C19:F19"/>
    <mergeCell ref="G19:M19"/>
    <mergeCell ref="C37:H37"/>
    <mergeCell ref="C27:E27"/>
    <mergeCell ref="C31:M31"/>
    <mergeCell ref="C32:M32"/>
    <mergeCell ref="C34:M34"/>
    <mergeCell ref="M22:M23"/>
    <mergeCell ref="G25:G26"/>
    <mergeCell ref="H25:H26"/>
    <mergeCell ref="J25:J26"/>
    <mergeCell ref="K25:K26"/>
    <mergeCell ref="L25:L26"/>
    <mergeCell ref="M25:M26"/>
    <mergeCell ref="G22:G23"/>
    <mergeCell ref="H22:H23"/>
    <mergeCell ref="J22:J23"/>
    <mergeCell ref="K22:K23"/>
    <mergeCell ref="F25:F26"/>
    <mergeCell ref="D22:D23"/>
    <mergeCell ref="D25:D26"/>
    <mergeCell ref="C22:C26"/>
    <mergeCell ref="L22:L23"/>
    <mergeCell ref="F22:F23"/>
  </mergeCells>
  <dataValidations count="3">
    <dataValidation type="custom" allowBlank="1" showInputMessage="1" showErrorMessage="1" error="RENTA INFERIOR MÍNIMO EXIGIDO" sqref="J24:L24 J22:M22 I22:I26 J25:M25" xr:uid="{9DE8F2C5-DB51-4757-96C9-D739EF88251C}">
      <formula1>+IF(I22&lt;H22,"RENTA NO VÁLIDA",I22)</formula1>
    </dataValidation>
    <dataValidation type="custom" allowBlank="1" showInputMessage="1" showErrorMessage="1" error="RENTA INFERIOR AL MÍNIMO_x000a_" sqref="H22:H23 H25:H26" xr:uid="{7DF1E51D-71DF-44BD-B7B0-225610D0C41F}">
      <formula1>IF(H22&lt;G22,"RENTA INFERIOR AL MÍNIMO",H22)</formula1>
    </dataValidation>
    <dataValidation type="custom" allowBlank="1" showInputMessage="1" showErrorMessage="1" sqref="H24" xr:uid="{04881738-2BF3-4D4A-B042-7F25622175C1}">
      <formula1>IF(H24&lt;G24,"RENTA INFERIOR AL MÍNIMO",H24)</formula1>
    </dataValidation>
  </dataValidations>
  <printOptions horizontalCentered="1" verticalCentered="1"/>
  <pageMargins left="0" right="0" top="0" bottom="0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F90A-A131-47ED-A408-D45AF00B22DA}">
  <sheetPr>
    <pageSetUpPr fitToPage="1"/>
  </sheetPr>
  <dimension ref="B2:V42"/>
  <sheetViews>
    <sheetView topLeftCell="A13" zoomScale="40" zoomScaleNormal="40" workbookViewId="0">
      <selection activeCell="H26" sqref="H26:H27"/>
    </sheetView>
  </sheetViews>
  <sheetFormatPr baseColWidth="10" defaultColWidth="11.453125" defaultRowHeight="13.5"/>
  <cols>
    <col min="1" max="1" width="6.54296875" style="1" customWidth="1"/>
    <col min="2" max="2" width="25.1796875" style="1" customWidth="1"/>
    <col min="3" max="3" width="13.1796875" style="1" customWidth="1"/>
    <col min="4" max="4" width="22.453125" style="1" customWidth="1"/>
    <col min="5" max="5" width="13.81640625" style="1" customWidth="1"/>
    <col min="6" max="6" width="8.54296875" style="1" customWidth="1"/>
    <col min="7" max="7" width="21.453125" style="1" customWidth="1"/>
    <col min="8" max="8" width="31.453125" style="1" customWidth="1"/>
    <col min="9" max="9" width="20.36328125" style="1" hidden="1" customWidth="1"/>
    <col min="10" max="10" width="25.81640625" style="1" customWidth="1"/>
    <col min="11" max="11" width="15.6328125" style="1" hidden="1" customWidth="1"/>
    <col min="12" max="12" width="25.81640625" style="1" customWidth="1"/>
    <col min="13" max="13" width="26.1796875" style="1" customWidth="1"/>
    <col min="14" max="14" width="2.81640625" style="1" customWidth="1"/>
    <col min="15" max="15" width="13.54296875" style="1" bestFit="1" customWidth="1"/>
    <col min="16" max="16384" width="11.453125" style="1"/>
  </cols>
  <sheetData>
    <row r="2" spans="2:22" ht="11.2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22" ht="45.75" customHeight="1">
      <c r="C3" s="233" t="s">
        <v>52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2:22" ht="9.2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22" ht="11.25" customHeight="1">
      <c r="C5" s="234" t="s">
        <v>0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2:22" ht="50.25" customHeight="1"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7" spans="2:22" ht="17.25" customHeight="1">
      <c r="C7" s="235" t="s">
        <v>1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</row>
    <row r="8" spans="2:22" ht="18" customHeight="1"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</row>
    <row r="9" spans="2:22" ht="11.25" customHeight="1" thickBot="1"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2:22" ht="62.25" customHeight="1" thickBot="1">
      <c r="C10" s="180" t="s">
        <v>13</v>
      </c>
      <c r="D10" s="181"/>
      <c r="E10" s="181"/>
      <c r="F10" s="181"/>
      <c r="G10" s="181"/>
      <c r="H10" s="182"/>
      <c r="I10" s="182"/>
      <c r="J10" s="182"/>
      <c r="K10" s="182"/>
      <c r="L10" s="182"/>
      <c r="M10" s="183"/>
    </row>
    <row r="11" spans="2:22" ht="8.25" customHeight="1"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2:22" ht="149.5" customHeight="1">
      <c r="C12" s="236" t="s">
        <v>2</v>
      </c>
      <c r="D12" s="237"/>
      <c r="E12" s="237"/>
      <c r="F12" s="237"/>
      <c r="G12" s="238"/>
      <c r="H12" s="78" t="s">
        <v>36</v>
      </c>
      <c r="I12" s="79" t="s">
        <v>3</v>
      </c>
      <c r="J12" s="229" t="s">
        <v>11</v>
      </c>
      <c r="K12" s="239"/>
      <c r="L12" s="239"/>
      <c r="M12" s="232"/>
    </row>
    <row r="13" spans="2:22" ht="20.25" customHeight="1">
      <c r="C13" s="205">
        <v>3</v>
      </c>
      <c r="D13" s="206"/>
      <c r="E13" s="206"/>
      <c r="F13" s="206"/>
      <c r="G13" s="207"/>
      <c r="H13" s="214">
        <f>+F28</f>
        <v>6</v>
      </c>
      <c r="I13" s="217">
        <f>+G28</f>
        <v>5040</v>
      </c>
      <c r="J13" s="220" t="s">
        <v>14</v>
      </c>
      <c r="K13" s="221"/>
      <c r="L13" s="221"/>
      <c r="M13" s="222"/>
    </row>
    <row r="14" spans="2:22" ht="20.25" customHeight="1">
      <c r="C14" s="208"/>
      <c r="D14" s="209"/>
      <c r="E14" s="209"/>
      <c r="F14" s="209"/>
      <c r="G14" s="210"/>
      <c r="H14" s="215"/>
      <c r="I14" s="218"/>
      <c r="J14" s="223"/>
      <c r="K14" s="224"/>
      <c r="L14" s="224"/>
      <c r="M14" s="225"/>
    </row>
    <row r="15" spans="2:22" ht="20.25" customHeight="1">
      <c r="C15" s="208"/>
      <c r="D15" s="209"/>
      <c r="E15" s="209"/>
      <c r="F15" s="209"/>
      <c r="G15" s="210"/>
      <c r="H15" s="215"/>
      <c r="I15" s="218"/>
      <c r="J15" s="223"/>
      <c r="K15" s="224"/>
      <c r="L15" s="224"/>
      <c r="M15" s="225"/>
    </row>
    <row r="16" spans="2:22" ht="39.75" customHeight="1">
      <c r="C16" s="211"/>
      <c r="D16" s="212"/>
      <c r="E16" s="212"/>
      <c r="F16" s="212"/>
      <c r="G16" s="213"/>
      <c r="H16" s="216"/>
      <c r="I16" s="219"/>
      <c r="J16" s="226"/>
      <c r="K16" s="227"/>
      <c r="L16" s="227"/>
      <c r="M16" s="228"/>
      <c r="N16" s="7"/>
      <c r="O16" s="7"/>
      <c r="P16" s="7"/>
      <c r="Q16" s="7"/>
      <c r="R16" s="7"/>
      <c r="S16" s="7"/>
      <c r="T16" s="7"/>
      <c r="U16" s="7"/>
      <c r="V16" s="7"/>
    </row>
    <row r="17" spans="2:22" s="8" customFormat="1" ht="18.75" customHeight="1">
      <c r="C17" s="9"/>
      <c r="D17" s="9"/>
      <c r="E17" s="10"/>
      <c r="F17" s="10"/>
      <c r="G17" s="11"/>
      <c r="H17" s="12"/>
      <c r="I17" s="12"/>
      <c r="J17" s="12"/>
      <c r="K17" s="12"/>
      <c r="L17" s="12"/>
      <c r="M17" s="13"/>
      <c r="N17" s="14"/>
      <c r="O17" s="14"/>
      <c r="P17" s="14"/>
      <c r="Q17" s="14"/>
      <c r="R17" s="14"/>
      <c r="S17" s="14"/>
      <c r="T17" s="14"/>
      <c r="U17" s="14"/>
      <c r="V17" s="14"/>
    </row>
    <row r="18" spans="2:22" ht="19.5">
      <c r="C18" s="15"/>
      <c r="D18" s="15"/>
      <c r="E18" s="15"/>
      <c r="F18" s="15"/>
      <c r="G18" s="15"/>
    </row>
    <row r="19" spans="2:22" ht="165" customHeight="1">
      <c r="C19" s="229" t="s">
        <v>4</v>
      </c>
      <c r="D19" s="230"/>
      <c r="E19" s="231"/>
      <c r="F19" s="232"/>
      <c r="G19" s="174"/>
      <c r="H19" s="175"/>
      <c r="I19" s="175"/>
      <c r="J19" s="175"/>
      <c r="K19" s="175"/>
      <c r="L19" s="175"/>
      <c r="M19" s="176"/>
    </row>
    <row r="20" spans="2:22" ht="13.5" customHeight="1" thickBot="1">
      <c r="C20" s="9"/>
      <c r="D20" s="9"/>
      <c r="E20" s="16"/>
      <c r="F20" s="16"/>
      <c r="G20" s="16"/>
      <c r="H20" s="17"/>
      <c r="I20" s="17"/>
      <c r="J20" s="17"/>
      <c r="K20" s="17"/>
      <c r="L20" s="17"/>
      <c r="M20" s="17"/>
    </row>
    <row r="21" spans="2:22" ht="196.5" customHeight="1">
      <c r="C21" s="39" t="s">
        <v>35</v>
      </c>
      <c r="D21" s="40" t="s">
        <v>33</v>
      </c>
      <c r="E21" s="41" t="s">
        <v>12</v>
      </c>
      <c r="F21" s="42" t="s">
        <v>40</v>
      </c>
      <c r="G21" s="80" t="s">
        <v>47</v>
      </c>
      <c r="H21" s="81" t="s">
        <v>48</v>
      </c>
      <c r="I21" s="81" t="s">
        <v>5</v>
      </c>
      <c r="J21" s="81" t="s">
        <v>6</v>
      </c>
      <c r="K21" s="81" t="s">
        <v>7</v>
      </c>
      <c r="L21" s="81" t="s">
        <v>8</v>
      </c>
      <c r="M21" s="81" t="s">
        <v>9</v>
      </c>
    </row>
    <row r="22" spans="2:22" ht="42.75" customHeight="1">
      <c r="C22" s="190" t="s">
        <v>30</v>
      </c>
      <c r="D22" s="193" t="s">
        <v>18</v>
      </c>
      <c r="E22" s="93">
        <v>21788</v>
      </c>
      <c r="F22" s="193">
        <v>2</v>
      </c>
      <c r="G22" s="131">
        <v>1800</v>
      </c>
      <c r="H22" s="133"/>
      <c r="I22" s="31">
        <f t="shared" ref="I22:I26" si="0">+H22*$I$42</f>
        <v>0</v>
      </c>
      <c r="J22" s="129">
        <f t="shared" ref="J22:J27" si="1">ROUNDUP(I22,0)</f>
        <v>0</v>
      </c>
      <c r="K22" s="73">
        <f t="shared" ref="K22:K27" si="2">+J22*$I$42</f>
        <v>0</v>
      </c>
      <c r="L22" s="129">
        <f t="shared" ref="L22:L27" si="3">ROUNDUP(K22,0)</f>
        <v>0</v>
      </c>
      <c r="M22" s="129">
        <f t="shared" ref="M22:M27" si="4">+L22+J22+H22</f>
        <v>0</v>
      </c>
      <c r="O22" s="67"/>
      <c r="P22" s="67"/>
    </row>
    <row r="23" spans="2:22" ht="42.75" customHeight="1">
      <c r="C23" s="191"/>
      <c r="D23" s="194"/>
      <c r="E23" s="93">
        <v>21824</v>
      </c>
      <c r="F23" s="194"/>
      <c r="G23" s="189">
        <v>800</v>
      </c>
      <c r="H23" s="134"/>
      <c r="I23" s="31"/>
      <c r="J23" s="188"/>
      <c r="K23" s="73">
        <f t="shared" si="2"/>
        <v>0</v>
      </c>
      <c r="L23" s="188">
        <f t="shared" si="3"/>
        <v>0</v>
      </c>
      <c r="M23" s="188">
        <f t="shared" si="4"/>
        <v>0</v>
      </c>
      <c r="O23" s="49"/>
    </row>
    <row r="24" spans="2:22" ht="42.75" customHeight="1">
      <c r="C24" s="191"/>
      <c r="D24" s="193" t="s">
        <v>19</v>
      </c>
      <c r="E24" s="93">
        <v>21822</v>
      </c>
      <c r="F24" s="193">
        <v>2</v>
      </c>
      <c r="G24" s="131">
        <f>720*2</f>
        <v>1440</v>
      </c>
      <c r="H24" s="133"/>
      <c r="I24" s="31">
        <f t="shared" si="0"/>
        <v>0</v>
      </c>
      <c r="J24" s="129">
        <f t="shared" si="1"/>
        <v>0</v>
      </c>
      <c r="K24" s="73">
        <f t="shared" si="2"/>
        <v>0</v>
      </c>
      <c r="L24" s="129">
        <f t="shared" si="3"/>
        <v>0</v>
      </c>
      <c r="M24" s="129">
        <f t="shared" si="4"/>
        <v>0</v>
      </c>
      <c r="O24" s="67"/>
      <c r="P24" s="67"/>
    </row>
    <row r="25" spans="2:22" ht="42.75" customHeight="1">
      <c r="C25" s="191"/>
      <c r="D25" s="194" t="s">
        <v>19</v>
      </c>
      <c r="E25" s="93">
        <v>21825</v>
      </c>
      <c r="F25" s="194"/>
      <c r="G25" s="189">
        <v>720</v>
      </c>
      <c r="H25" s="134"/>
      <c r="I25" s="31"/>
      <c r="J25" s="188">
        <f t="shared" si="1"/>
        <v>0</v>
      </c>
      <c r="K25" s="73">
        <f t="shared" si="2"/>
        <v>0</v>
      </c>
      <c r="L25" s="188">
        <f t="shared" si="3"/>
        <v>0</v>
      </c>
      <c r="M25" s="188">
        <f t="shared" si="4"/>
        <v>0</v>
      </c>
    </row>
    <row r="26" spans="2:22" ht="42.75" customHeight="1">
      <c r="C26" s="191"/>
      <c r="D26" s="193" t="s">
        <v>20</v>
      </c>
      <c r="E26" s="93">
        <v>21791</v>
      </c>
      <c r="F26" s="193">
        <v>2</v>
      </c>
      <c r="G26" s="131">
        <v>1800</v>
      </c>
      <c r="H26" s="133"/>
      <c r="I26" s="31">
        <f t="shared" si="0"/>
        <v>0</v>
      </c>
      <c r="J26" s="129">
        <f t="shared" si="1"/>
        <v>0</v>
      </c>
      <c r="K26" s="73">
        <f t="shared" si="2"/>
        <v>0</v>
      </c>
      <c r="L26" s="129">
        <f t="shared" si="3"/>
        <v>0</v>
      </c>
      <c r="M26" s="129">
        <f t="shared" si="4"/>
        <v>0</v>
      </c>
      <c r="O26" s="67"/>
      <c r="P26" s="67"/>
    </row>
    <row r="27" spans="2:22" ht="42.75" customHeight="1" thickBot="1">
      <c r="C27" s="192"/>
      <c r="D27" s="194" t="s">
        <v>20</v>
      </c>
      <c r="E27" s="93">
        <v>21826</v>
      </c>
      <c r="F27" s="194"/>
      <c r="G27" s="189">
        <v>1000</v>
      </c>
      <c r="H27" s="134"/>
      <c r="I27" s="31"/>
      <c r="J27" s="188">
        <f t="shared" si="1"/>
        <v>0</v>
      </c>
      <c r="K27" s="73">
        <f t="shared" si="2"/>
        <v>0</v>
      </c>
      <c r="L27" s="188">
        <f t="shared" si="3"/>
        <v>0</v>
      </c>
      <c r="M27" s="188">
        <f t="shared" si="4"/>
        <v>0</v>
      </c>
    </row>
    <row r="28" spans="2:22" ht="52" customHeight="1" thickBot="1">
      <c r="B28" s="35"/>
      <c r="C28" s="195"/>
      <c r="D28" s="196"/>
      <c r="E28" s="197"/>
      <c r="F28" s="94">
        <f t="shared" ref="F28:K28" si="5">SUM(F22:F27)</f>
        <v>6</v>
      </c>
      <c r="G28" s="95">
        <f>+G26+G24+G22</f>
        <v>5040</v>
      </c>
      <c r="H28" s="96">
        <f>+H26+H24+H22</f>
        <v>0</v>
      </c>
      <c r="I28" s="97">
        <f t="shared" si="5"/>
        <v>0</v>
      </c>
      <c r="J28" s="97">
        <f>+J26+J24+J22</f>
        <v>0</v>
      </c>
      <c r="K28" s="97">
        <f t="shared" si="5"/>
        <v>0</v>
      </c>
      <c r="L28" s="97">
        <f>+L26+L24+L22</f>
        <v>0</v>
      </c>
      <c r="M28" s="97">
        <f>+M26+M24+M22</f>
        <v>0</v>
      </c>
      <c r="O28" s="67"/>
      <c r="P28" s="67"/>
    </row>
    <row r="29" spans="2:22" ht="6" customHeight="1">
      <c r="B29" s="19"/>
      <c r="E29" s="21"/>
      <c r="F29" s="21"/>
      <c r="G29" s="21"/>
      <c r="H29" s="21"/>
      <c r="I29" s="21"/>
      <c r="J29" s="21"/>
      <c r="K29" s="21"/>
      <c r="L29" s="21"/>
    </row>
    <row r="30" spans="2:22" ht="11.25" customHeight="1" thickBot="1">
      <c r="E30" s="21"/>
      <c r="F30" s="21"/>
      <c r="G30" s="21"/>
      <c r="H30" s="22"/>
      <c r="I30" s="21"/>
      <c r="J30" s="21"/>
      <c r="K30" s="21"/>
      <c r="L30" s="21"/>
    </row>
    <row r="31" spans="2:22" ht="38.25" customHeight="1">
      <c r="C31" s="87" t="s">
        <v>10</v>
      </c>
      <c r="D31" s="88"/>
      <c r="E31" s="86"/>
      <c r="F31" s="86"/>
      <c r="G31" s="86"/>
      <c r="H31" s="86"/>
      <c r="I31" s="86"/>
      <c r="J31" s="86"/>
      <c r="K31" s="86"/>
      <c r="L31" s="86"/>
      <c r="M31" s="89"/>
    </row>
    <row r="32" spans="2:22" ht="34.5" customHeight="1">
      <c r="C32" s="198" t="s">
        <v>34</v>
      </c>
      <c r="D32" s="199"/>
      <c r="E32" s="199"/>
      <c r="F32" s="199"/>
      <c r="G32" s="199"/>
      <c r="H32" s="199"/>
      <c r="I32" s="199"/>
      <c r="J32" s="199"/>
      <c r="K32" s="199"/>
      <c r="L32" s="199"/>
      <c r="M32" s="200"/>
    </row>
    <row r="33" spans="3:13" ht="39.75" customHeight="1" thickBot="1">
      <c r="C33" s="201" t="s">
        <v>62</v>
      </c>
      <c r="D33" s="202"/>
      <c r="E33" s="203"/>
      <c r="F33" s="203"/>
      <c r="G33" s="203"/>
      <c r="H33" s="203"/>
      <c r="I33" s="203"/>
      <c r="J33" s="203"/>
      <c r="K33" s="203"/>
      <c r="L33" s="203"/>
      <c r="M33" s="204"/>
    </row>
    <row r="34" spans="3:13" ht="0.5" customHeight="1"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3:13" ht="51.65" customHeight="1">
      <c r="C35" s="199" t="s">
        <v>74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</row>
    <row r="36" spans="3:13" ht="15" customHeight="1">
      <c r="C36" s="27"/>
      <c r="D36" s="27"/>
      <c r="E36" s="27"/>
      <c r="F36" s="27"/>
      <c r="G36" s="27"/>
      <c r="H36" s="28"/>
      <c r="I36" s="28"/>
      <c r="J36" s="28"/>
      <c r="K36" s="28"/>
      <c r="L36" s="28"/>
      <c r="M36" s="28"/>
    </row>
    <row r="37" spans="3:13" ht="7.5" customHeight="1"/>
    <row r="38" spans="3:13" ht="15" customHeight="1">
      <c r="C38" s="135"/>
      <c r="D38" s="135"/>
      <c r="E38" s="135"/>
      <c r="F38" s="135"/>
      <c r="G38" s="135"/>
      <c r="H38" s="135"/>
      <c r="I38" s="36"/>
      <c r="J38" s="36"/>
      <c r="K38" s="36"/>
      <c r="L38" s="36"/>
      <c r="M38" s="36"/>
    </row>
    <row r="39" spans="3:13" ht="9.25" customHeight="1"/>
    <row r="42" spans="3:13" ht="17.5">
      <c r="I42" s="29">
        <v>1.02</v>
      </c>
    </row>
  </sheetData>
  <sheetProtection algorithmName="SHA-512" hashValue="hutyJtZe32HSQQJaf6vbl3VR9lH0iW79HqEN1UxP540GApurgFB1bDl8bRjxUrQwr92hQElHvUNh9b7X7BYlqA==" saltValue="cqS+Gnz/Dxxx/q9QromnQg==" spinCount="100000" sheet="1" objects="1" scenarios="1"/>
  <mergeCells count="39">
    <mergeCell ref="C3:M3"/>
    <mergeCell ref="C5:M6"/>
    <mergeCell ref="C7:M8"/>
    <mergeCell ref="C10:M10"/>
    <mergeCell ref="C12:G12"/>
    <mergeCell ref="J12:M12"/>
    <mergeCell ref="C13:G16"/>
    <mergeCell ref="H13:H16"/>
    <mergeCell ref="I13:I16"/>
    <mergeCell ref="J13:M16"/>
    <mergeCell ref="C19:F19"/>
    <mergeCell ref="G19:M19"/>
    <mergeCell ref="C38:H38"/>
    <mergeCell ref="C28:E28"/>
    <mergeCell ref="C32:M32"/>
    <mergeCell ref="C33:M33"/>
    <mergeCell ref="C35:M35"/>
    <mergeCell ref="C22:C27"/>
    <mergeCell ref="D22:D23"/>
    <mergeCell ref="D24:D25"/>
    <mergeCell ref="D26:D27"/>
    <mergeCell ref="F22:F23"/>
    <mergeCell ref="F24:F25"/>
    <mergeCell ref="F26:F27"/>
    <mergeCell ref="G22:G23"/>
    <mergeCell ref="G24:G25"/>
    <mergeCell ref="G26:G27"/>
    <mergeCell ref="H22:H23"/>
    <mergeCell ref="H26:H27"/>
    <mergeCell ref="H24:H25"/>
    <mergeCell ref="J26:J27"/>
    <mergeCell ref="L26:L27"/>
    <mergeCell ref="M26:M27"/>
    <mergeCell ref="J22:J23"/>
    <mergeCell ref="L22:L23"/>
    <mergeCell ref="M22:M23"/>
    <mergeCell ref="J24:J25"/>
    <mergeCell ref="L24:L25"/>
    <mergeCell ref="M24:M25"/>
  </mergeCells>
  <dataValidations count="2">
    <dataValidation type="custom" allowBlank="1" showInputMessage="1" showErrorMessage="1" error="RENTA INFERIOR MÍNIMO EXIGIDO" sqref="J22 J24:J27 K22:L27 I22:I27" xr:uid="{60CD6EED-E97A-4B87-850A-94B4C06FCEA9}">
      <formula1>+IF(I22&lt;H22,"RENTA NO VÁLIDA",I22)</formula1>
    </dataValidation>
    <dataValidation type="custom" allowBlank="1" showInputMessage="1" showErrorMessage="1" error="RENTA INFERIOR AL MÍNIMO_x000a_" sqref="H22:H27" xr:uid="{38550401-65C7-460A-A63D-4ED8A2E6672E}">
      <formula1>IF(H22&lt;G22,"RENTA INFERIOR AL MÍNIMO",H22)</formula1>
    </dataValidation>
  </dataValidations>
  <printOptions horizontalCentered="1" verticalCentered="1"/>
  <pageMargins left="0" right="0" top="0" bottom="0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B74AA-D994-48AD-92B3-82CD6BB606BD}">
  <sheetPr>
    <pageSetUpPr fitToPage="1"/>
  </sheetPr>
  <dimension ref="B2:V43"/>
  <sheetViews>
    <sheetView topLeftCell="A19" zoomScale="50" zoomScaleNormal="50" workbookViewId="0">
      <selection activeCell="L27" sqref="L27:L28 J27:J28 H27:H28"/>
    </sheetView>
  </sheetViews>
  <sheetFormatPr baseColWidth="10" defaultColWidth="11.453125" defaultRowHeight="13.5"/>
  <cols>
    <col min="1" max="1" width="6.54296875" style="1" customWidth="1"/>
    <col min="2" max="2" width="25.1796875" style="1" customWidth="1"/>
    <col min="3" max="3" width="13.1796875" style="1" customWidth="1"/>
    <col min="4" max="4" width="22.453125" style="1" customWidth="1"/>
    <col min="5" max="5" width="13.81640625" style="1" customWidth="1"/>
    <col min="6" max="6" width="8.54296875" style="1" customWidth="1"/>
    <col min="7" max="7" width="21.81640625" style="1" customWidth="1"/>
    <col min="8" max="8" width="25.81640625" style="1" customWidth="1"/>
    <col min="9" max="9" width="19.54296875" style="1" hidden="1" customWidth="1"/>
    <col min="10" max="10" width="25.54296875" style="1" customWidth="1"/>
    <col min="11" max="11" width="19.81640625" style="1" hidden="1" customWidth="1"/>
    <col min="12" max="12" width="25.81640625" style="1" customWidth="1"/>
    <col min="13" max="13" width="26.1796875" style="1" customWidth="1"/>
    <col min="14" max="14" width="2.81640625" style="1" customWidth="1"/>
    <col min="15" max="16384" width="11.453125" style="1"/>
  </cols>
  <sheetData>
    <row r="2" spans="3:22" ht="11.2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3:22" ht="45.75" customHeight="1">
      <c r="C3" s="233" t="s">
        <v>53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3:22" ht="9.2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3:22" ht="11.25" customHeight="1">
      <c r="C5" s="234" t="s">
        <v>0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3:22" ht="50.25" customHeight="1"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7" spans="3:22" ht="17.25" customHeight="1">
      <c r="C7" s="235" t="s">
        <v>1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</row>
    <row r="8" spans="3:22" ht="18" customHeight="1"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</row>
    <row r="9" spans="3:22" ht="11.25" customHeight="1" thickBot="1"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3:22" ht="62.25" customHeight="1" thickBot="1">
      <c r="C10" s="180" t="s">
        <v>13</v>
      </c>
      <c r="D10" s="181"/>
      <c r="E10" s="181"/>
      <c r="F10" s="181"/>
      <c r="G10" s="181"/>
      <c r="H10" s="182"/>
      <c r="I10" s="182"/>
      <c r="J10" s="182"/>
      <c r="K10" s="182"/>
      <c r="L10" s="182"/>
      <c r="M10" s="183"/>
    </row>
    <row r="11" spans="3:22" ht="8.25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3:22" ht="149.5" customHeight="1">
      <c r="C12" s="236" t="s">
        <v>2</v>
      </c>
      <c r="D12" s="237"/>
      <c r="E12" s="237"/>
      <c r="F12" s="237"/>
      <c r="G12" s="238"/>
      <c r="H12" s="78" t="s">
        <v>36</v>
      </c>
      <c r="I12" s="79" t="s">
        <v>3</v>
      </c>
      <c r="J12" s="229" t="s">
        <v>11</v>
      </c>
      <c r="K12" s="239"/>
      <c r="L12" s="239"/>
      <c r="M12" s="232"/>
    </row>
    <row r="13" spans="3:22" ht="20.25" customHeight="1">
      <c r="C13" s="205">
        <v>4</v>
      </c>
      <c r="D13" s="206"/>
      <c r="E13" s="206"/>
      <c r="F13" s="206"/>
      <c r="G13" s="207"/>
      <c r="H13" s="214">
        <f>+F29</f>
        <v>7</v>
      </c>
      <c r="I13" s="217">
        <f>+G29</f>
        <v>7740</v>
      </c>
      <c r="J13" s="220" t="s">
        <v>14</v>
      </c>
      <c r="K13" s="221"/>
      <c r="L13" s="221"/>
      <c r="M13" s="222"/>
    </row>
    <row r="14" spans="3:22" ht="20.25" customHeight="1">
      <c r="C14" s="208"/>
      <c r="D14" s="209"/>
      <c r="E14" s="209"/>
      <c r="F14" s="209"/>
      <c r="G14" s="210"/>
      <c r="H14" s="215"/>
      <c r="I14" s="218"/>
      <c r="J14" s="223"/>
      <c r="K14" s="224"/>
      <c r="L14" s="224"/>
      <c r="M14" s="225"/>
    </row>
    <row r="15" spans="3:22" ht="20.25" customHeight="1">
      <c r="C15" s="208"/>
      <c r="D15" s="209"/>
      <c r="E15" s="209"/>
      <c r="F15" s="209"/>
      <c r="G15" s="210"/>
      <c r="H15" s="215"/>
      <c r="I15" s="218"/>
      <c r="J15" s="223"/>
      <c r="K15" s="224"/>
      <c r="L15" s="224"/>
      <c r="M15" s="225"/>
    </row>
    <row r="16" spans="3:22" ht="39.75" customHeight="1">
      <c r="C16" s="211"/>
      <c r="D16" s="212"/>
      <c r="E16" s="212"/>
      <c r="F16" s="212"/>
      <c r="G16" s="213"/>
      <c r="H16" s="216"/>
      <c r="I16" s="219"/>
      <c r="J16" s="226"/>
      <c r="K16" s="227"/>
      <c r="L16" s="227"/>
      <c r="M16" s="228"/>
      <c r="N16" s="7"/>
      <c r="O16" s="7"/>
      <c r="P16" s="7"/>
      <c r="Q16" s="7"/>
      <c r="R16" s="7"/>
      <c r="S16" s="7"/>
      <c r="T16" s="7"/>
      <c r="U16" s="7"/>
      <c r="V16" s="7"/>
    </row>
    <row r="17" spans="2:22" s="8" customFormat="1" ht="18.75" customHeight="1">
      <c r="C17" s="9"/>
      <c r="D17" s="9"/>
      <c r="E17" s="10"/>
      <c r="F17" s="10"/>
      <c r="G17" s="11"/>
      <c r="H17" s="12"/>
      <c r="I17" s="12"/>
      <c r="J17" s="12"/>
      <c r="K17" s="12"/>
      <c r="L17" s="12"/>
      <c r="M17" s="13"/>
      <c r="N17" s="14"/>
      <c r="O17" s="14"/>
      <c r="P17" s="14"/>
      <c r="Q17" s="14"/>
      <c r="R17" s="14"/>
      <c r="S17" s="14"/>
      <c r="T17" s="14"/>
      <c r="U17" s="14"/>
      <c r="V17" s="14"/>
    </row>
    <row r="18" spans="2:22" ht="19.5">
      <c r="C18" s="15"/>
      <c r="D18" s="15"/>
      <c r="E18" s="15"/>
      <c r="F18" s="15"/>
      <c r="G18" s="15"/>
    </row>
    <row r="19" spans="2:22" ht="165" customHeight="1">
      <c r="C19" s="229" t="s">
        <v>4</v>
      </c>
      <c r="D19" s="230"/>
      <c r="E19" s="231"/>
      <c r="F19" s="232"/>
      <c r="G19" s="174"/>
      <c r="H19" s="175"/>
      <c r="I19" s="175"/>
      <c r="J19" s="175"/>
      <c r="K19" s="175"/>
      <c r="L19" s="175"/>
      <c r="M19" s="176"/>
    </row>
    <row r="20" spans="2:22" ht="13.5" customHeight="1" thickBot="1">
      <c r="C20" s="9"/>
      <c r="D20" s="9"/>
      <c r="E20" s="16"/>
      <c r="F20" s="16"/>
      <c r="G20" s="16"/>
      <c r="H20" s="17"/>
      <c r="I20" s="17"/>
      <c r="J20" s="17"/>
      <c r="K20" s="17"/>
      <c r="L20" s="17"/>
      <c r="M20" s="17"/>
    </row>
    <row r="21" spans="2:22" ht="196.5" customHeight="1">
      <c r="C21" s="39" t="s">
        <v>35</v>
      </c>
      <c r="D21" s="40" t="s">
        <v>33</v>
      </c>
      <c r="E21" s="41" t="s">
        <v>12</v>
      </c>
      <c r="F21" s="42" t="s">
        <v>40</v>
      </c>
      <c r="G21" s="80" t="s">
        <v>47</v>
      </c>
      <c r="H21" s="81" t="s">
        <v>48</v>
      </c>
      <c r="I21" s="81" t="s">
        <v>5</v>
      </c>
      <c r="J21" s="81" t="s">
        <v>6</v>
      </c>
      <c r="K21" s="81" t="s">
        <v>7</v>
      </c>
      <c r="L21" s="81" t="s">
        <v>8</v>
      </c>
      <c r="M21" s="81" t="s">
        <v>9</v>
      </c>
    </row>
    <row r="22" spans="2:22" ht="42.75" customHeight="1">
      <c r="C22" s="190" t="s">
        <v>31</v>
      </c>
      <c r="D22" s="193" t="s">
        <v>63</v>
      </c>
      <c r="E22" s="93">
        <v>21739</v>
      </c>
      <c r="F22" s="193">
        <v>2</v>
      </c>
      <c r="G22" s="131">
        <f>1260*2</f>
        <v>2520</v>
      </c>
      <c r="H22" s="133"/>
      <c r="I22" s="31">
        <f t="shared" ref="I22:I27" si="0">+H22*$I$43</f>
        <v>0</v>
      </c>
      <c r="J22" s="240"/>
      <c r="K22" s="241"/>
      <c r="L22" s="242"/>
      <c r="M22" s="129">
        <f>+H22</f>
        <v>0</v>
      </c>
      <c r="O22" s="67"/>
      <c r="P22" s="67"/>
    </row>
    <row r="23" spans="2:22" ht="42.75" customHeight="1">
      <c r="C23" s="191"/>
      <c r="D23" s="194" t="s">
        <v>21</v>
      </c>
      <c r="E23" s="93">
        <v>21835</v>
      </c>
      <c r="F23" s="194"/>
      <c r="G23" s="189">
        <v>1620</v>
      </c>
      <c r="H23" s="134"/>
      <c r="I23" s="31"/>
      <c r="J23" s="243"/>
      <c r="K23" s="244"/>
      <c r="L23" s="245"/>
      <c r="M23" s="188">
        <f t="shared" ref="M23" si="1">+L23+J23+H23</f>
        <v>0</v>
      </c>
    </row>
    <row r="24" spans="2:22" ht="42.75" customHeight="1">
      <c r="C24" s="191"/>
      <c r="D24" s="193" t="s">
        <v>22</v>
      </c>
      <c r="E24" s="93">
        <v>13188</v>
      </c>
      <c r="F24" s="193">
        <v>2</v>
      </c>
      <c r="G24" s="131">
        <v>2520</v>
      </c>
      <c r="H24" s="133"/>
      <c r="I24" s="31">
        <f t="shared" si="0"/>
        <v>0</v>
      </c>
      <c r="J24" s="129">
        <f t="shared" ref="J24" si="2">ROUNDUP(I24,0)</f>
        <v>0</v>
      </c>
      <c r="K24" s="73">
        <f t="shared" ref="K24:K28" si="3">+J24*$I$43</f>
        <v>0</v>
      </c>
      <c r="L24" s="129">
        <f t="shared" ref="L24:L25" si="4">ROUNDUP(K24,0)</f>
        <v>0</v>
      </c>
      <c r="M24" s="129">
        <f t="shared" ref="M24:M25" si="5">+L24+J24+H24</f>
        <v>0</v>
      </c>
      <c r="O24" s="67"/>
      <c r="P24" s="67"/>
    </row>
    <row r="25" spans="2:22" ht="42.75" customHeight="1">
      <c r="C25" s="191"/>
      <c r="D25" s="194" t="s">
        <v>22</v>
      </c>
      <c r="E25" s="93">
        <v>21840</v>
      </c>
      <c r="F25" s="194"/>
      <c r="G25" s="248">
        <v>1620</v>
      </c>
      <c r="H25" s="134"/>
      <c r="I25" s="31"/>
      <c r="J25" s="188"/>
      <c r="K25" s="73">
        <f t="shared" si="3"/>
        <v>0</v>
      </c>
      <c r="L25" s="188">
        <f t="shared" si="4"/>
        <v>0</v>
      </c>
      <c r="M25" s="188">
        <f t="shared" si="5"/>
        <v>0</v>
      </c>
    </row>
    <row r="26" spans="2:22" ht="40">
      <c r="B26" s="19"/>
      <c r="C26" s="191"/>
      <c r="D26" s="99" t="s">
        <v>23</v>
      </c>
      <c r="E26" s="93">
        <v>20741</v>
      </c>
      <c r="F26" s="100">
        <v>1</v>
      </c>
      <c r="G26" s="101">
        <v>900</v>
      </c>
      <c r="H26" s="120"/>
      <c r="I26" s="31">
        <f t="shared" si="0"/>
        <v>0</v>
      </c>
      <c r="J26" s="48">
        <f t="shared" ref="J26:J27" si="6">ROUNDUP(I26,0)</f>
        <v>0</v>
      </c>
      <c r="K26" s="48">
        <f t="shared" si="3"/>
        <v>0</v>
      </c>
      <c r="L26" s="48">
        <f t="shared" ref="L26:L28" si="7">ROUNDUP(K26,0)</f>
        <v>0</v>
      </c>
      <c r="M26" s="48">
        <f t="shared" ref="M26:M28" si="8">+L26+J26+H26</f>
        <v>0</v>
      </c>
      <c r="O26" s="67"/>
      <c r="P26" s="67"/>
      <c r="Q26" s="20"/>
      <c r="R26" s="20"/>
      <c r="S26" s="20"/>
      <c r="T26" s="20"/>
      <c r="U26" s="20"/>
    </row>
    <row r="27" spans="2:22" ht="40" customHeight="1">
      <c r="B27" s="19"/>
      <c r="C27" s="191"/>
      <c r="D27" s="193" t="s">
        <v>24</v>
      </c>
      <c r="E27" s="93">
        <v>20361</v>
      </c>
      <c r="F27" s="193">
        <v>2</v>
      </c>
      <c r="G27" s="131">
        <v>1800</v>
      </c>
      <c r="H27" s="133"/>
      <c r="I27" s="31">
        <f t="shared" si="0"/>
        <v>0</v>
      </c>
      <c r="J27" s="129">
        <f t="shared" si="6"/>
        <v>0</v>
      </c>
      <c r="K27" s="73">
        <f t="shared" si="3"/>
        <v>0</v>
      </c>
      <c r="L27" s="129">
        <f t="shared" si="7"/>
        <v>0</v>
      </c>
      <c r="M27" s="129">
        <f t="shared" si="8"/>
        <v>0</v>
      </c>
      <c r="O27" s="67"/>
      <c r="P27" s="67"/>
      <c r="Q27" s="20"/>
      <c r="R27" s="20"/>
      <c r="S27" s="20"/>
      <c r="T27" s="20"/>
      <c r="U27" s="20"/>
    </row>
    <row r="28" spans="2:22" ht="40" customHeight="1" thickBot="1">
      <c r="B28" s="19"/>
      <c r="C28" s="192"/>
      <c r="D28" s="194" t="s">
        <v>24</v>
      </c>
      <c r="E28" s="102">
        <v>21834</v>
      </c>
      <c r="F28" s="194"/>
      <c r="G28" s="189">
        <v>5280</v>
      </c>
      <c r="H28" s="134"/>
      <c r="I28" s="30"/>
      <c r="J28" s="188"/>
      <c r="K28" s="73">
        <f t="shared" si="3"/>
        <v>0</v>
      </c>
      <c r="L28" s="188">
        <f t="shared" si="7"/>
        <v>0</v>
      </c>
      <c r="M28" s="188">
        <f t="shared" si="8"/>
        <v>0</v>
      </c>
      <c r="Q28" s="20"/>
      <c r="R28" s="20"/>
      <c r="S28" s="20"/>
      <c r="T28" s="20"/>
      <c r="U28" s="20"/>
    </row>
    <row r="29" spans="2:22" ht="52" customHeight="1" thickBot="1">
      <c r="B29" s="35"/>
      <c r="C29" s="195"/>
      <c r="D29" s="196"/>
      <c r="E29" s="197"/>
      <c r="F29" s="94">
        <f t="shared" ref="F29:I29" si="9">SUM(F22:F28)</f>
        <v>7</v>
      </c>
      <c r="G29" s="95">
        <f>+G27+G26+G24+G22</f>
        <v>7740</v>
      </c>
      <c r="H29" s="96">
        <f t="shared" ref="H29:L29" si="10">+H27+H26+H24+H22</f>
        <v>0</v>
      </c>
      <c r="I29" s="32">
        <f t="shared" si="9"/>
        <v>0</v>
      </c>
      <c r="J29" s="97">
        <f>+J27+J26+J24</f>
        <v>0</v>
      </c>
      <c r="K29" s="97">
        <f>+K27+K26+K24+J22</f>
        <v>0</v>
      </c>
      <c r="L29" s="97">
        <f t="shared" si="10"/>
        <v>0</v>
      </c>
      <c r="M29" s="97">
        <f>+M27+M26+M24+M22</f>
        <v>0</v>
      </c>
      <c r="O29" s="67"/>
      <c r="P29" s="67"/>
    </row>
    <row r="30" spans="2:22" ht="6" customHeight="1">
      <c r="B30" s="19"/>
      <c r="E30" s="21"/>
      <c r="F30" s="21"/>
      <c r="G30" s="21"/>
      <c r="H30" s="21"/>
      <c r="I30" s="21"/>
      <c r="J30" s="21"/>
      <c r="K30" s="21"/>
      <c r="L30" s="21"/>
    </row>
    <row r="31" spans="2:22" ht="11.25" customHeight="1" thickBot="1">
      <c r="E31" s="21"/>
      <c r="F31" s="21"/>
      <c r="G31" s="21"/>
      <c r="H31" s="22"/>
      <c r="I31" s="21"/>
      <c r="J31" s="21"/>
      <c r="K31" s="21"/>
      <c r="L31" s="21"/>
    </row>
    <row r="32" spans="2:22" ht="38.25" customHeight="1">
      <c r="C32" s="87" t="s">
        <v>10</v>
      </c>
      <c r="D32" s="88"/>
      <c r="E32" s="86"/>
      <c r="F32" s="86"/>
      <c r="G32" s="86"/>
      <c r="H32" s="86"/>
      <c r="I32" s="86"/>
      <c r="J32" s="86"/>
      <c r="K32" s="86"/>
      <c r="L32" s="86"/>
      <c r="M32" s="89"/>
    </row>
    <row r="33" spans="3:13" ht="36" customHeight="1">
      <c r="C33" s="198" t="s">
        <v>34</v>
      </c>
      <c r="D33" s="199"/>
      <c r="E33" s="199"/>
      <c r="F33" s="199"/>
      <c r="G33" s="199"/>
      <c r="H33" s="199"/>
      <c r="I33" s="199"/>
      <c r="J33" s="199"/>
      <c r="K33" s="199"/>
      <c r="L33" s="199"/>
      <c r="M33" s="200"/>
    </row>
    <row r="34" spans="3:13" ht="43.5" customHeight="1" thickBot="1">
      <c r="C34" s="201" t="s">
        <v>45</v>
      </c>
      <c r="D34" s="202"/>
      <c r="E34" s="203"/>
      <c r="F34" s="203"/>
      <c r="G34" s="203"/>
      <c r="H34" s="203"/>
      <c r="I34" s="203"/>
      <c r="J34" s="203"/>
      <c r="K34" s="203"/>
      <c r="L34" s="203"/>
      <c r="M34" s="204"/>
    </row>
    <row r="35" spans="3:13" ht="20.399999999999999" customHeight="1">
      <c r="C35" s="246" t="s">
        <v>39</v>
      </c>
      <c r="D35" s="247"/>
      <c r="E35" s="247"/>
      <c r="F35" s="247"/>
      <c r="G35" s="247"/>
      <c r="H35" s="247"/>
      <c r="I35" s="103"/>
      <c r="J35" s="103"/>
      <c r="K35" s="103"/>
      <c r="L35" s="103"/>
      <c r="M35" s="103"/>
    </row>
    <row r="36" spans="3:13" ht="51.65" customHeight="1">
      <c r="C36" s="199" t="s">
        <v>74</v>
      </c>
      <c r="D36" s="199"/>
      <c r="E36" s="199"/>
      <c r="F36" s="199"/>
      <c r="G36" s="199"/>
      <c r="H36" s="199"/>
      <c r="I36" s="199"/>
      <c r="J36" s="199"/>
      <c r="K36" s="199"/>
      <c r="L36" s="199"/>
      <c r="M36" s="199"/>
    </row>
    <row r="37" spans="3:13" ht="15" customHeight="1">
      <c r="C37" s="27"/>
      <c r="D37" s="27"/>
      <c r="E37" s="27"/>
      <c r="F37" s="27"/>
      <c r="G37" s="27"/>
      <c r="H37" s="28"/>
      <c r="I37" s="28"/>
      <c r="J37" s="28"/>
      <c r="K37" s="28"/>
      <c r="L37" s="28"/>
      <c r="M37" s="28"/>
    </row>
    <row r="38" spans="3:13" ht="7.5" customHeight="1"/>
    <row r="39" spans="3:13" ht="15" customHeight="1">
      <c r="C39" s="135"/>
      <c r="D39" s="135"/>
      <c r="E39" s="135"/>
      <c r="F39" s="135"/>
      <c r="G39" s="135"/>
      <c r="H39" s="135"/>
      <c r="I39" s="36"/>
      <c r="J39" s="36"/>
      <c r="K39" s="36"/>
      <c r="L39" s="36"/>
      <c r="M39" s="36"/>
    </row>
    <row r="40" spans="3:13" ht="9.25" customHeight="1"/>
    <row r="43" spans="3:13" ht="17.5">
      <c r="I43" s="29">
        <v>1.02</v>
      </c>
    </row>
  </sheetData>
  <sheetProtection algorithmName="SHA-512" hashValue="xdccG+pDBydWEkzecxVd6UOKXlh4tuQ227JPB8HzXEgKRH+2i48fX9PPHKYMT24xmBBtxXp8Xr0TDnMYMxpF2A==" saltValue="LoI00ibetB1n8XasR3yrlA==" spinCount="100000" sheet="1" objects="1" scenarios="1"/>
  <mergeCells count="39">
    <mergeCell ref="C3:M3"/>
    <mergeCell ref="C5:M6"/>
    <mergeCell ref="C7:M8"/>
    <mergeCell ref="C10:M10"/>
    <mergeCell ref="C12:G12"/>
    <mergeCell ref="J12:M12"/>
    <mergeCell ref="C13:G16"/>
    <mergeCell ref="H13:H16"/>
    <mergeCell ref="I13:I16"/>
    <mergeCell ref="J13:M16"/>
    <mergeCell ref="C19:F19"/>
    <mergeCell ref="G19:M19"/>
    <mergeCell ref="H24:H25"/>
    <mergeCell ref="H27:H28"/>
    <mergeCell ref="G22:G23"/>
    <mergeCell ref="G24:G25"/>
    <mergeCell ref="G27:G28"/>
    <mergeCell ref="C39:H39"/>
    <mergeCell ref="C29:E29"/>
    <mergeCell ref="C33:M33"/>
    <mergeCell ref="C34:M34"/>
    <mergeCell ref="C36:M36"/>
    <mergeCell ref="C35:H35"/>
    <mergeCell ref="J27:J28"/>
    <mergeCell ref="L27:L28"/>
    <mergeCell ref="M27:M28"/>
    <mergeCell ref="C22:C28"/>
    <mergeCell ref="D22:D23"/>
    <mergeCell ref="D24:D25"/>
    <mergeCell ref="D27:D28"/>
    <mergeCell ref="F22:F23"/>
    <mergeCell ref="M22:M23"/>
    <mergeCell ref="J24:J25"/>
    <mergeCell ref="L24:L25"/>
    <mergeCell ref="M24:M25"/>
    <mergeCell ref="J22:L23"/>
    <mergeCell ref="F24:F25"/>
    <mergeCell ref="F27:F28"/>
    <mergeCell ref="H22:H23"/>
  </mergeCells>
  <dataValidations count="4">
    <dataValidation type="custom" allowBlank="1" showInputMessage="1" showErrorMessage="1" error="RENTA INFERIOR MÍNIMO EXIGIDO" sqref="I22:I28 J27 J24 J26:L26 K27:L28 K24:L25" xr:uid="{D1B7AA4E-9145-43CB-B760-1936254CF313}">
      <formula1>+IF(I22&lt;H22,"RENTA NO VÁLIDA",I22)</formula1>
    </dataValidation>
    <dataValidation type="custom" allowBlank="1" showInputMessage="1" showErrorMessage="1" error="RENTA INFERIOR MÍNIMO EXIGIDO" sqref="J22" xr:uid="{D7EEC1D6-63AB-45EA-A02A-31FFD5AE6259}">
      <formula1>+IF(J22&lt;#REF!,"RENTA NO VÁLIDA",J22)</formula1>
    </dataValidation>
    <dataValidation type="custom" allowBlank="1" showInputMessage="1" showErrorMessage="1" error="RENTA INFERIOR AL MÍNIMO_x000a_" sqref="H22:H25 H27:H28" xr:uid="{135D8465-8F5A-403E-AB2E-BB285BB5DAA8}">
      <formula1>IF(H22&lt;G22,"RENTA INFERIOR AL MÍNIMO",H22)</formula1>
    </dataValidation>
    <dataValidation type="custom" allowBlank="1" showInputMessage="1" showErrorMessage="1" sqref="H26" xr:uid="{ECE12770-8ECA-438D-B277-44253EBCDA85}">
      <formula1>IF(H26&lt;G26,"RENTA INFERIOR AL MÍNIMO",H26)</formula1>
    </dataValidation>
  </dataValidations>
  <printOptions horizontalCentered="1" verticalCentered="1"/>
  <pageMargins left="0" right="0" top="0" bottom="0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F01D4-FE9E-4262-89E2-DCF8274C6086}">
  <sheetPr>
    <pageSetUpPr fitToPage="1"/>
  </sheetPr>
  <dimension ref="B2:V50"/>
  <sheetViews>
    <sheetView topLeftCell="A22" zoomScale="50" zoomScaleNormal="50" workbookViewId="0">
      <selection activeCell="H34" sqref="H34:H35"/>
    </sheetView>
  </sheetViews>
  <sheetFormatPr baseColWidth="10" defaultColWidth="11.453125" defaultRowHeight="13.5"/>
  <cols>
    <col min="1" max="1" width="6.54296875" style="1" customWidth="1"/>
    <col min="2" max="2" width="25.1796875" style="1" customWidth="1"/>
    <col min="3" max="3" width="13.1796875" style="1" customWidth="1"/>
    <col min="4" max="4" width="31.1796875" style="1" customWidth="1"/>
    <col min="5" max="5" width="13.81640625" style="1" customWidth="1"/>
    <col min="6" max="6" width="8.54296875" style="1" customWidth="1"/>
    <col min="7" max="7" width="21.453125" style="1" customWidth="1"/>
    <col min="8" max="8" width="25.1796875" style="1" customWidth="1"/>
    <col min="9" max="9" width="18" style="1" hidden="1" customWidth="1"/>
    <col min="10" max="10" width="25.54296875" style="1" customWidth="1"/>
    <col min="11" max="11" width="8.984375E-2" style="1" customWidth="1"/>
    <col min="12" max="12" width="25.54296875" style="1" customWidth="1"/>
    <col min="13" max="13" width="26.1796875" style="1" customWidth="1"/>
    <col min="14" max="14" width="2.81640625" style="1" customWidth="1"/>
    <col min="15" max="15" width="13.54296875" style="1" bestFit="1" customWidth="1"/>
    <col min="16" max="16384" width="11.453125" style="1"/>
  </cols>
  <sheetData>
    <row r="2" spans="3:22" ht="11.2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3:22" ht="45.75" customHeight="1">
      <c r="C3" s="233" t="s">
        <v>50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3:22" ht="9.2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3:22" ht="11.25" customHeight="1">
      <c r="C5" s="234" t="s">
        <v>0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3:22" ht="50.25" customHeight="1"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</row>
    <row r="7" spans="3:22" ht="17.25" customHeight="1">
      <c r="C7" s="235" t="s">
        <v>1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</row>
    <row r="8" spans="3:22" ht="18" customHeight="1"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</row>
    <row r="9" spans="3:22" ht="11.25" customHeight="1" thickBot="1"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3:22" ht="62.25" customHeight="1" thickBot="1">
      <c r="C10" s="180" t="s">
        <v>13</v>
      </c>
      <c r="D10" s="181"/>
      <c r="E10" s="181"/>
      <c r="F10" s="181"/>
      <c r="G10" s="181"/>
      <c r="H10" s="182"/>
      <c r="I10" s="182"/>
      <c r="J10" s="182"/>
      <c r="K10" s="182"/>
      <c r="L10" s="182"/>
      <c r="M10" s="183"/>
    </row>
    <row r="11" spans="3:22" ht="8.25" customHeight="1"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3:22" ht="149.5" customHeight="1">
      <c r="C12" s="236" t="s">
        <v>2</v>
      </c>
      <c r="D12" s="237"/>
      <c r="E12" s="237"/>
      <c r="F12" s="237"/>
      <c r="G12" s="238"/>
      <c r="H12" s="78" t="s">
        <v>36</v>
      </c>
      <c r="I12" s="79" t="s">
        <v>3</v>
      </c>
      <c r="J12" s="229" t="s">
        <v>11</v>
      </c>
      <c r="K12" s="239"/>
      <c r="L12" s="239"/>
      <c r="M12" s="232"/>
    </row>
    <row r="13" spans="3:22" ht="20.25" customHeight="1">
      <c r="C13" s="205">
        <v>7</v>
      </c>
      <c r="D13" s="206"/>
      <c r="E13" s="206"/>
      <c r="F13" s="206"/>
      <c r="G13" s="207"/>
      <c r="H13" s="261">
        <v>14</v>
      </c>
      <c r="I13" s="217">
        <f>+G36</f>
        <v>11520</v>
      </c>
      <c r="J13" s="220" t="s">
        <v>14</v>
      </c>
      <c r="K13" s="221"/>
      <c r="L13" s="221"/>
      <c r="M13" s="222"/>
    </row>
    <row r="14" spans="3:22" ht="20.25" customHeight="1">
      <c r="C14" s="208"/>
      <c r="D14" s="209"/>
      <c r="E14" s="209"/>
      <c r="F14" s="209"/>
      <c r="G14" s="210"/>
      <c r="H14" s="215"/>
      <c r="I14" s="218"/>
      <c r="J14" s="223"/>
      <c r="K14" s="224"/>
      <c r="L14" s="224"/>
      <c r="M14" s="225"/>
    </row>
    <row r="15" spans="3:22" ht="20.25" customHeight="1">
      <c r="C15" s="208"/>
      <c r="D15" s="209"/>
      <c r="E15" s="209"/>
      <c r="F15" s="209"/>
      <c r="G15" s="210"/>
      <c r="H15" s="215"/>
      <c r="I15" s="218"/>
      <c r="J15" s="223"/>
      <c r="K15" s="224"/>
      <c r="L15" s="224"/>
      <c r="M15" s="225"/>
    </row>
    <row r="16" spans="3:22" ht="39.75" customHeight="1">
      <c r="C16" s="211"/>
      <c r="D16" s="212"/>
      <c r="E16" s="212"/>
      <c r="F16" s="212"/>
      <c r="G16" s="213"/>
      <c r="H16" s="216"/>
      <c r="I16" s="219"/>
      <c r="J16" s="226"/>
      <c r="K16" s="227"/>
      <c r="L16" s="227"/>
      <c r="M16" s="228"/>
      <c r="N16" s="7"/>
      <c r="O16" s="7"/>
      <c r="P16" s="7"/>
      <c r="Q16" s="7"/>
      <c r="R16" s="7"/>
      <c r="S16" s="7"/>
      <c r="T16" s="7"/>
      <c r="U16" s="7"/>
      <c r="V16" s="7"/>
    </row>
    <row r="17" spans="2:22" s="8" customFormat="1" ht="18.75" customHeight="1">
      <c r="C17" s="9"/>
      <c r="D17" s="9"/>
      <c r="E17" s="10"/>
      <c r="F17" s="10"/>
      <c r="G17" s="11"/>
      <c r="H17" s="12"/>
      <c r="I17" s="12"/>
      <c r="J17" s="12"/>
      <c r="K17" s="12"/>
      <c r="L17" s="12"/>
      <c r="M17" s="13"/>
      <c r="N17" s="14"/>
      <c r="O17" s="14"/>
      <c r="P17" s="14"/>
      <c r="Q17" s="14"/>
      <c r="R17" s="14"/>
      <c r="S17" s="14"/>
      <c r="T17" s="14"/>
      <c r="U17" s="14"/>
      <c r="V17" s="14"/>
    </row>
    <row r="18" spans="2:22" ht="19.5">
      <c r="C18" s="15"/>
      <c r="D18" s="15"/>
      <c r="E18" s="15"/>
      <c r="F18" s="15"/>
      <c r="G18" s="15"/>
    </row>
    <row r="19" spans="2:22" ht="165" customHeight="1">
      <c r="C19" s="229" t="s">
        <v>4</v>
      </c>
      <c r="D19" s="230"/>
      <c r="E19" s="231"/>
      <c r="F19" s="232"/>
      <c r="G19" s="174"/>
      <c r="H19" s="175"/>
      <c r="I19" s="175"/>
      <c r="J19" s="175"/>
      <c r="K19" s="175"/>
      <c r="L19" s="175"/>
      <c r="M19" s="176"/>
    </row>
    <row r="20" spans="2:22" ht="13.5" customHeight="1" thickBot="1">
      <c r="C20" s="9"/>
      <c r="D20" s="9"/>
      <c r="E20" s="16"/>
      <c r="F20" s="16"/>
      <c r="G20" s="16"/>
      <c r="H20" s="17"/>
      <c r="I20" s="17"/>
      <c r="J20" s="17"/>
      <c r="K20" s="17"/>
      <c r="L20" s="17"/>
      <c r="M20" s="17"/>
    </row>
    <row r="21" spans="2:22" ht="196.5" customHeight="1">
      <c r="C21" s="39" t="s">
        <v>35</v>
      </c>
      <c r="D21" s="40" t="s">
        <v>33</v>
      </c>
      <c r="E21" s="41" t="s">
        <v>12</v>
      </c>
      <c r="F21" s="42" t="s">
        <v>40</v>
      </c>
      <c r="G21" s="80" t="s">
        <v>47</v>
      </c>
      <c r="H21" s="81" t="s">
        <v>48</v>
      </c>
      <c r="I21" s="81" t="s">
        <v>5</v>
      </c>
      <c r="J21" s="81" t="s">
        <v>6</v>
      </c>
      <c r="K21" s="81" t="s">
        <v>7</v>
      </c>
      <c r="L21" s="81" t="s">
        <v>8</v>
      </c>
      <c r="M21" s="81" t="s">
        <v>9</v>
      </c>
    </row>
    <row r="22" spans="2:22" ht="40" customHeight="1">
      <c r="B22" s="19"/>
      <c r="C22" s="255" t="s">
        <v>32</v>
      </c>
      <c r="D22" s="193" t="s">
        <v>25</v>
      </c>
      <c r="E22" s="93">
        <v>21815</v>
      </c>
      <c r="F22" s="193">
        <v>2</v>
      </c>
      <c r="G22" s="254">
        <f>720*2</f>
        <v>1440</v>
      </c>
      <c r="H22" s="133"/>
      <c r="I22" s="129">
        <f>+H22*$I$50</f>
        <v>0</v>
      </c>
      <c r="J22" s="129">
        <f t="shared" ref="J22" si="0">ROUNDUP(I22,0)</f>
        <v>0</v>
      </c>
      <c r="K22" s="48">
        <f>+J22*$I$50</f>
        <v>0</v>
      </c>
      <c r="L22" s="129">
        <f>ROUNDUP(K22,0)</f>
        <v>0</v>
      </c>
      <c r="M22" s="249">
        <f t="shared" ref="M22" si="1">+L22+J22+H22</f>
        <v>0</v>
      </c>
      <c r="O22" s="67"/>
      <c r="P22" s="67"/>
      <c r="Q22" s="20"/>
      <c r="R22" s="20"/>
      <c r="S22" s="20"/>
      <c r="T22" s="20"/>
      <c r="U22" s="20"/>
    </row>
    <row r="23" spans="2:22" ht="40" customHeight="1">
      <c r="B23" s="19"/>
      <c r="C23" s="256"/>
      <c r="D23" s="194"/>
      <c r="E23" s="93">
        <v>21816</v>
      </c>
      <c r="F23" s="253"/>
      <c r="G23" s="250"/>
      <c r="H23" s="134"/>
      <c r="I23" s="130"/>
      <c r="J23" s="188"/>
      <c r="K23" s="73"/>
      <c r="L23" s="188"/>
      <c r="M23" s="250"/>
      <c r="O23" s="65"/>
      <c r="Q23" s="20"/>
      <c r="R23" s="20"/>
      <c r="S23" s="20"/>
      <c r="T23" s="20"/>
      <c r="U23" s="20"/>
    </row>
    <row r="24" spans="2:22" ht="40" customHeight="1">
      <c r="B24" s="19"/>
      <c r="C24" s="256"/>
      <c r="D24" s="193" t="s">
        <v>68</v>
      </c>
      <c r="E24" s="93">
        <v>21799</v>
      </c>
      <c r="F24" s="193">
        <v>2</v>
      </c>
      <c r="G24" s="254">
        <f>720*2</f>
        <v>1440</v>
      </c>
      <c r="H24" s="133"/>
      <c r="I24" s="129">
        <f>+H24*$I$50</f>
        <v>0</v>
      </c>
      <c r="J24" s="104"/>
      <c r="K24" s="105"/>
      <c r="L24" s="106"/>
      <c r="M24" s="249">
        <f>+H24</f>
        <v>0</v>
      </c>
      <c r="O24" s="67"/>
      <c r="P24" s="67"/>
      <c r="Q24" s="20"/>
      <c r="R24" s="20"/>
      <c r="S24" s="20"/>
      <c r="T24" s="20"/>
      <c r="U24" s="20"/>
    </row>
    <row r="25" spans="2:22" ht="40" customHeight="1">
      <c r="B25" s="19"/>
      <c r="C25" s="256"/>
      <c r="D25" s="194"/>
      <c r="E25" s="93">
        <v>21800</v>
      </c>
      <c r="F25" s="253"/>
      <c r="G25" s="250"/>
      <c r="H25" s="134"/>
      <c r="I25" s="130"/>
      <c r="J25" s="107"/>
      <c r="K25" s="108"/>
      <c r="L25" s="109"/>
      <c r="M25" s="250"/>
      <c r="O25" s="65"/>
      <c r="Q25" s="20"/>
      <c r="R25" s="20"/>
      <c r="S25" s="20"/>
      <c r="T25" s="20"/>
      <c r="U25" s="20"/>
    </row>
    <row r="26" spans="2:22" ht="40" customHeight="1">
      <c r="B26" s="19"/>
      <c r="C26" s="256"/>
      <c r="D26" s="193" t="s">
        <v>67</v>
      </c>
      <c r="E26" s="93">
        <v>21811</v>
      </c>
      <c r="F26" s="193">
        <v>2</v>
      </c>
      <c r="G26" s="254">
        <v>1800</v>
      </c>
      <c r="H26" s="133"/>
      <c r="I26" s="129">
        <f>+H26*$I$50</f>
        <v>0</v>
      </c>
      <c r="J26" s="104"/>
      <c r="K26" s="105"/>
      <c r="L26" s="106"/>
      <c r="M26" s="249">
        <f>+H26</f>
        <v>0</v>
      </c>
      <c r="O26" s="67"/>
      <c r="P26" s="67"/>
      <c r="Q26" s="20"/>
      <c r="R26" s="20"/>
      <c r="S26" s="20"/>
      <c r="T26" s="20"/>
      <c r="U26" s="20"/>
    </row>
    <row r="27" spans="2:22" ht="40" customHeight="1">
      <c r="B27" s="19"/>
      <c r="C27" s="256"/>
      <c r="D27" s="194"/>
      <c r="E27" s="93">
        <v>21812</v>
      </c>
      <c r="F27" s="253"/>
      <c r="G27" s="250"/>
      <c r="H27" s="134"/>
      <c r="I27" s="130"/>
      <c r="J27" s="107"/>
      <c r="K27" s="108"/>
      <c r="L27" s="109"/>
      <c r="M27" s="250"/>
      <c r="O27" s="65"/>
      <c r="Q27" s="20"/>
      <c r="R27" s="20"/>
      <c r="S27" s="20"/>
      <c r="T27" s="20"/>
      <c r="U27" s="20"/>
    </row>
    <row r="28" spans="2:22" ht="40" customHeight="1">
      <c r="B28" s="19"/>
      <c r="C28" s="256"/>
      <c r="D28" s="193" t="s">
        <v>65</v>
      </c>
      <c r="E28" s="93">
        <v>21809</v>
      </c>
      <c r="F28" s="193">
        <v>2</v>
      </c>
      <c r="G28" s="254">
        <f>720*2</f>
        <v>1440</v>
      </c>
      <c r="H28" s="133"/>
      <c r="I28" s="129">
        <f t="shared" ref="I28" si="2">+H28*$I$50</f>
        <v>0</v>
      </c>
      <c r="J28" s="129">
        <f t="shared" ref="J28" si="3">ROUNDUP(I28,0)</f>
        <v>0</v>
      </c>
      <c r="K28" s="48">
        <f t="shared" ref="K28" si="4">+J28*$I$50</f>
        <v>0</v>
      </c>
      <c r="L28" s="129">
        <f t="shared" ref="L28" si="5">ROUNDUP(K28,0)</f>
        <v>0</v>
      </c>
      <c r="M28" s="249">
        <f t="shared" ref="M28" si="6">+L28+J28+H28</f>
        <v>0</v>
      </c>
      <c r="O28" s="65"/>
      <c r="Q28" s="20"/>
      <c r="R28" s="20"/>
      <c r="S28" s="20"/>
      <c r="T28" s="20"/>
      <c r="U28" s="20"/>
    </row>
    <row r="29" spans="2:22" ht="40" customHeight="1">
      <c r="B29" s="19"/>
      <c r="C29" s="256"/>
      <c r="D29" s="194"/>
      <c r="E29" s="93">
        <v>21810</v>
      </c>
      <c r="F29" s="194"/>
      <c r="G29" s="260"/>
      <c r="H29" s="134"/>
      <c r="I29" s="251"/>
      <c r="J29" s="251"/>
      <c r="K29" s="73"/>
      <c r="L29" s="251"/>
      <c r="M29" s="252"/>
      <c r="O29" s="65"/>
      <c r="Q29" s="20"/>
      <c r="R29" s="20"/>
      <c r="S29" s="20"/>
      <c r="T29" s="20"/>
      <c r="U29" s="20"/>
    </row>
    <row r="30" spans="2:22" ht="40" customHeight="1">
      <c r="B30" s="19"/>
      <c r="C30" s="256"/>
      <c r="D30" s="193" t="s">
        <v>69</v>
      </c>
      <c r="E30" s="93">
        <v>21797</v>
      </c>
      <c r="F30" s="193">
        <v>2</v>
      </c>
      <c r="G30" s="254">
        <f>720*2</f>
        <v>1440</v>
      </c>
      <c r="H30" s="133"/>
      <c r="I30" s="129">
        <f t="shared" ref="I30" si="7">+H30*$I$50</f>
        <v>0</v>
      </c>
      <c r="J30" s="104"/>
      <c r="K30" s="105"/>
      <c r="L30" s="106"/>
      <c r="M30" s="249">
        <f>+H30</f>
        <v>0</v>
      </c>
      <c r="O30" s="67"/>
      <c r="P30" s="67"/>
      <c r="Q30" s="20"/>
      <c r="R30" s="20"/>
      <c r="S30" s="20"/>
      <c r="T30" s="20"/>
      <c r="U30" s="20"/>
    </row>
    <row r="31" spans="2:22" ht="40" customHeight="1">
      <c r="B31" s="19"/>
      <c r="C31" s="257"/>
      <c r="D31" s="194" t="s">
        <v>26</v>
      </c>
      <c r="E31" s="93">
        <v>21798</v>
      </c>
      <c r="F31" s="253"/>
      <c r="G31" s="260"/>
      <c r="H31" s="134"/>
      <c r="I31" s="130"/>
      <c r="J31" s="107"/>
      <c r="K31" s="108"/>
      <c r="L31" s="109"/>
      <c r="M31" s="250"/>
      <c r="O31" s="65"/>
      <c r="Q31" s="20"/>
      <c r="R31" s="20"/>
      <c r="S31" s="20"/>
      <c r="T31" s="20"/>
      <c r="U31" s="20"/>
    </row>
    <row r="32" spans="2:22" ht="40" customHeight="1">
      <c r="B32" s="19"/>
      <c r="C32" s="257"/>
      <c r="D32" s="193" t="s">
        <v>27</v>
      </c>
      <c r="E32" s="93">
        <v>21813</v>
      </c>
      <c r="F32" s="193">
        <v>2</v>
      </c>
      <c r="G32" s="254">
        <f>720*2</f>
        <v>1440</v>
      </c>
      <c r="H32" s="133"/>
      <c r="I32" s="129">
        <f t="shared" ref="I32" si="8">+H32*$I$50</f>
        <v>0</v>
      </c>
      <c r="J32" s="129">
        <f t="shared" ref="J32" si="9">ROUNDUP(I32,0)</f>
        <v>0</v>
      </c>
      <c r="K32" s="48">
        <f t="shared" ref="K32" si="10">+J32*$I$50</f>
        <v>0</v>
      </c>
      <c r="L32" s="129">
        <f t="shared" ref="L32" si="11">ROUNDUP(K32,0)</f>
        <v>0</v>
      </c>
      <c r="M32" s="249">
        <f t="shared" ref="M32" si="12">+L32+J32+H32</f>
        <v>0</v>
      </c>
      <c r="O32" s="67"/>
      <c r="P32" s="67"/>
      <c r="Q32" s="20"/>
      <c r="R32" s="20"/>
      <c r="S32" s="20"/>
      <c r="T32" s="20"/>
      <c r="U32" s="20"/>
    </row>
    <row r="33" spans="2:21" ht="40" customHeight="1">
      <c r="B33" s="19"/>
      <c r="C33" s="257"/>
      <c r="D33" s="194" t="s">
        <v>27</v>
      </c>
      <c r="E33" s="93">
        <v>21814</v>
      </c>
      <c r="F33" s="253"/>
      <c r="G33" s="250"/>
      <c r="H33" s="134"/>
      <c r="I33" s="130"/>
      <c r="J33" s="188"/>
      <c r="K33" s="73"/>
      <c r="L33" s="188"/>
      <c r="M33" s="250"/>
      <c r="O33" s="65"/>
      <c r="Q33" s="20"/>
      <c r="R33" s="20"/>
      <c r="S33" s="20"/>
      <c r="T33" s="20"/>
      <c r="U33" s="20"/>
    </row>
    <row r="34" spans="2:21" ht="40" customHeight="1">
      <c r="B34" s="19"/>
      <c r="C34" s="257"/>
      <c r="D34" s="193" t="s">
        <v>66</v>
      </c>
      <c r="E34" s="93">
        <v>21807</v>
      </c>
      <c r="F34" s="193">
        <v>2</v>
      </c>
      <c r="G34" s="254">
        <v>2520</v>
      </c>
      <c r="H34" s="133"/>
      <c r="I34" s="129">
        <f t="shared" ref="I34" si="13">+H34*$I$50</f>
        <v>0</v>
      </c>
      <c r="J34" s="104"/>
      <c r="K34" s="105"/>
      <c r="L34" s="106"/>
      <c r="M34" s="249">
        <f>+H34</f>
        <v>0</v>
      </c>
      <c r="O34" s="67"/>
      <c r="P34" s="67"/>
      <c r="Q34" s="20"/>
      <c r="R34" s="20"/>
      <c r="S34" s="20"/>
      <c r="T34" s="20"/>
      <c r="U34" s="20"/>
    </row>
    <row r="35" spans="2:21" ht="40" customHeight="1" thickBot="1">
      <c r="B35" s="19"/>
      <c r="C35" s="258"/>
      <c r="D35" s="194" t="s">
        <v>28</v>
      </c>
      <c r="E35" s="93">
        <v>21808</v>
      </c>
      <c r="F35" s="253"/>
      <c r="G35" s="250"/>
      <c r="H35" s="134"/>
      <c r="I35" s="130"/>
      <c r="J35" s="107"/>
      <c r="K35" s="108"/>
      <c r="L35" s="109"/>
      <c r="M35" s="250"/>
      <c r="O35" s="65"/>
      <c r="Q35" s="20"/>
      <c r="R35" s="20"/>
      <c r="S35" s="20"/>
      <c r="T35" s="20"/>
      <c r="U35" s="20"/>
    </row>
    <row r="36" spans="2:21" ht="52" customHeight="1" thickBot="1">
      <c r="B36" s="38"/>
      <c r="C36" s="195"/>
      <c r="D36" s="196"/>
      <c r="E36" s="197"/>
      <c r="F36" s="94">
        <f t="shared" ref="F36:M36" si="14">SUM(F22:F35)</f>
        <v>14</v>
      </c>
      <c r="G36" s="95">
        <f t="shared" si="14"/>
        <v>11520</v>
      </c>
      <c r="H36" s="96">
        <f t="shared" si="14"/>
        <v>0</v>
      </c>
      <c r="I36" s="97">
        <f t="shared" si="14"/>
        <v>0</v>
      </c>
      <c r="J36" s="97">
        <f t="shared" si="14"/>
        <v>0</v>
      </c>
      <c r="K36" s="97">
        <f t="shared" si="14"/>
        <v>0</v>
      </c>
      <c r="L36" s="97">
        <f t="shared" si="14"/>
        <v>0</v>
      </c>
      <c r="M36" s="97">
        <f t="shared" si="14"/>
        <v>0</v>
      </c>
      <c r="O36" s="67"/>
      <c r="P36" s="67"/>
    </row>
    <row r="37" spans="2:21" ht="6" customHeight="1">
      <c r="B37" s="19"/>
      <c r="C37" s="90"/>
      <c r="D37" s="90"/>
      <c r="E37" s="21"/>
      <c r="F37" s="21"/>
      <c r="G37" s="21"/>
      <c r="H37" s="21"/>
      <c r="I37" s="21"/>
      <c r="J37" s="21"/>
      <c r="K37" s="21"/>
      <c r="L37" s="21"/>
      <c r="M37" s="90"/>
    </row>
    <row r="38" spans="2:21" ht="11.25" customHeight="1" thickBot="1">
      <c r="C38" s="90"/>
      <c r="D38" s="90"/>
      <c r="E38" s="21"/>
      <c r="F38" s="21"/>
      <c r="G38" s="21"/>
      <c r="H38" s="22"/>
      <c r="I38" s="21"/>
      <c r="J38" s="21"/>
      <c r="K38" s="21"/>
      <c r="L38" s="21"/>
      <c r="M38" s="90"/>
    </row>
    <row r="39" spans="2:21" ht="38.25" customHeight="1">
      <c r="C39" s="87" t="s">
        <v>10</v>
      </c>
      <c r="D39" s="88"/>
      <c r="E39" s="86"/>
      <c r="F39" s="86"/>
      <c r="G39" s="86"/>
      <c r="H39" s="86"/>
      <c r="I39" s="86"/>
      <c r="J39" s="86"/>
      <c r="K39" s="86"/>
      <c r="L39" s="86"/>
      <c r="M39" s="89"/>
    </row>
    <row r="40" spans="2:21" ht="35.25" customHeight="1" thickBot="1">
      <c r="C40" s="259" t="s">
        <v>34</v>
      </c>
      <c r="D40" s="203"/>
      <c r="E40" s="203"/>
      <c r="F40" s="203"/>
      <c r="G40" s="203"/>
      <c r="H40" s="203"/>
      <c r="I40" s="203"/>
      <c r="J40" s="203"/>
      <c r="K40" s="203"/>
      <c r="L40" s="203"/>
      <c r="M40" s="204"/>
    </row>
    <row r="41" spans="2:21" ht="36" customHeight="1" thickBot="1">
      <c r="C41" s="201" t="s">
        <v>49</v>
      </c>
      <c r="D41" s="202"/>
      <c r="E41" s="203"/>
      <c r="F41" s="203"/>
      <c r="G41" s="203"/>
      <c r="H41" s="203"/>
      <c r="I41" s="203"/>
      <c r="J41" s="203"/>
      <c r="K41" s="203"/>
      <c r="L41" s="203"/>
      <c r="M41" s="204"/>
    </row>
    <row r="42" spans="2:21" ht="23.5" customHeight="1" thickBot="1">
      <c r="C42" s="201" t="s">
        <v>39</v>
      </c>
      <c r="D42" s="202"/>
      <c r="E42" s="203"/>
      <c r="F42" s="203"/>
      <c r="G42" s="203"/>
      <c r="H42" s="203"/>
      <c r="I42" s="203"/>
      <c r="J42" s="203"/>
      <c r="K42" s="203"/>
      <c r="L42" s="203"/>
      <c r="M42" s="204"/>
    </row>
    <row r="43" spans="2:21" ht="51.65" customHeight="1">
      <c r="C43" s="140" t="s">
        <v>74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</row>
    <row r="44" spans="2:21" ht="15" customHeight="1">
      <c r="C44" s="27"/>
      <c r="D44" s="27"/>
      <c r="E44" s="27"/>
      <c r="F44" s="27"/>
      <c r="G44" s="27"/>
      <c r="H44" s="28"/>
      <c r="I44" s="28"/>
      <c r="J44" s="28"/>
      <c r="K44" s="28"/>
      <c r="L44" s="28"/>
      <c r="M44" s="28"/>
    </row>
    <row r="45" spans="2:21" ht="26.25" customHeight="1"/>
    <row r="46" spans="2:21" ht="15" customHeight="1">
      <c r="C46" s="135"/>
      <c r="D46" s="135"/>
      <c r="E46" s="135"/>
      <c r="F46" s="135"/>
      <c r="G46" s="135"/>
      <c r="H46" s="135"/>
      <c r="I46" s="37"/>
      <c r="J46" s="37"/>
      <c r="K46" s="37"/>
      <c r="L46" s="37"/>
      <c r="M46" s="37"/>
    </row>
    <row r="47" spans="2:21" ht="9.25" customHeight="1"/>
    <row r="50" spans="9:9" ht="17.5">
      <c r="I50" s="29">
        <v>1.02</v>
      </c>
    </row>
  </sheetData>
  <sheetProtection algorithmName="SHA-512" hashValue="kat/YKuS97AvfrxrVvSNsStWS2V3zaSp4/sS45QPanbxaRDThY63sye9GVLDsFPPhZxG62SO3CywuU1ihGnJqg==" saltValue="NE3QeEJ7jZrhKblI5Ee4VA==" spinCount="100000" sheet="1" objects="1" scenarios="1"/>
  <mergeCells count="67">
    <mergeCell ref="C42:M42"/>
    <mergeCell ref="C3:M3"/>
    <mergeCell ref="C5:M6"/>
    <mergeCell ref="C7:M8"/>
    <mergeCell ref="C10:M10"/>
    <mergeCell ref="C12:G12"/>
    <mergeCell ref="J12:M12"/>
    <mergeCell ref="J22:J23"/>
    <mergeCell ref="L22:L23"/>
    <mergeCell ref="C13:G16"/>
    <mergeCell ref="H13:H16"/>
    <mergeCell ref="I13:I16"/>
    <mergeCell ref="J13:M16"/>
    <mergeCell ref="C19:F19"/>
    <mergeCell ref="G19:M19"/>
    <mergeCell ref="D22:D23"/>
    <mergeCell ref="F22:F23"/>
    <mergeCell ref="G22:G23"/>
    <mergeCell ref="H22:H23"/>
    <mergeCell ref="I22:I23"/>
    <mergeCell ref="C36:E36"/>
    <mergeCell ref="H24:H25"/>
    <mergeCell ref="H26:H27"/>
    <mergeCell ref="I26:I27"/>
    <mergeCell ref="D28:D29"/>
    <mergeCell ref="F28:F29"/>
    <mergeCell ref="G28:G29"/>
    <mergeCell ref="H28:H29"/>
    <mergeCell ref="C40:M40"/>
    <mergeCell ref="C41:M41"/>
    <mergeCell ref="G30:G31"/>
    <mergeCell ref="F32:F33"/>
    <mergeCell ref="G32:G33"/>
    <mergeCell ref="F34:F35"/>
    <mergeCell ref="I32:I33"/>
    <mergeCell ref="J32:J33"/>
    <mergeCell ref="L32:L33"/>
    <mergeCell ref="M32:M33"/>
    <mergeCell ref="I30:I31"/>
    <mergeCell ref="M34:M35"/>
    <mergeCell ref="H30:H31"/>
    <mergeCell ref="H32:H33"/>
    <mergeCell ref="H34:H35"/>
    <mergeCell ref="C43:M43"/>
    <mergeCell ref="C46:H46"/>
    <mergeCell ref="D24:D25"/>
    <mergeCell ref="F24:F25"/>
    <mergeCell ref="G24:G25"/>
    <mergeCell ref="D26:D27"/>
    <mergeCell ref="F26:F27"/>
    <mergeCell ref="G26:G27"/>
    <mergeCell ref="D30:D31"/>
    <mergeCell ref="F30:F31"/>
    <mergeCell ref="I34:I35"/>
    <mergeCell ref="G34:G35"/>
    <mergeCell ref="D32:D33"/>
    <mergeCell ref="D34:D35"/>
    <mergeCell ref="C22:C35"/>
    <mergeCell ref="M22:M23"/>
    <mergeCell ref="M26:M27"/>
    <mergeCell ref="I24:I25"/>
    <mergeCell ref="M30:M31"/>
    <mergeCell ref="M24:M25"/>
    <mergeCell ref="J28:J29"/>
    <mergeCell ref="L28:L29"/>
    <mergeCell ref="M28:M29"/>
    <mergeCell ref="I28:I29"/>
  </mergeCells>
  <dataValidations count="2">
    <dataValidation type="custom" allowBlank="1" showInputMessage="1" showErrorMessage="1" error="RENTA INFERIOR MÍNIMO EXIGIDO" sqref="L22 K23 I22:J22 K29 I26:J26 I32:J32 L32 I34:J34 I24:J24 I28:J28 L28 K33 I30:J30" xr:uid="{ED20D0AB-4192-446A-81C8-5FA6D764FC19}">
      <formula1>+IF(I22&lt;H22,"RENTA NO VÁLIDA",I22)</formula1>
    </dataValidation>
    <dataValidation type="custom" allowBlank="1" showInputMessage="1" showErrorMessage="1" error="RENTA INFERIOR AL MÍNIMO_x000a_" sqref="H22:H35" xr:uid="{32F2468D-2F31-4928-B1D7-7F12725950C6}">
      <formula1>IF(H22&lt;G22,"RENTA INFERIOR AL MÍNIMO",H22)</formula1>
    </dataValidation>
  </dataValidations>
  <printOptions horizontalCentered="1" verticalCentered="1"/>
  <pageMargins left="0" right="0" top="0" bottom="0" header="0.31496062992125984" footer="0.31496062992125984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89A1A-DD32-4FD1-A7B8-89E5C9CA386E}">
  <sheetPr>
    <pageSetUpPr fitToPage="1"/>
  </sheetPr>
  <dimension ref="C2:V34"/>
  <sheetViews>
    <sheetView topLeftCell="A11" zoomScale="40" zoomScaleNormal="40" workbookViewId="0">
      <selection activeCell="U21" sqref="U21"/>
    </sheetView>
  </sheetViews>
  <sheetFormatPr baseColWidth="10" defaultColWidth="11.453125" defaultRowHeight="13.5"/>
  <cols>
    <col min="1" max="1" width="6.54296875" style="1" customWidth="1"/>
    <col min="2" max="2" width="25.1796875" style="1" customWidth="1"/>
    <col min="3" max="3" width="13.1796875" style="1" customWidth="1"/>
    <col min="4" max="4" width="22.453125" style="1" customWidth="1"/>
    <col min="5" max="5" width="13.81640625" style="1" customWidth="1"/>
    <col min="6" max="6" width="8.54296875" style="1" customWidth="1"/>
    <col min="7" max="7" width="21.81640625" style="1" customWidth="1"/>
    <col min="8" max="8" width="25.81640625" style="1" customWidth="1"/>
    <col min="9" max="9" width="19.54296875" style="1" hidden="1" customWidth="1"/>
    <col min="10" max="10" width="25.54296875" style="1" customWidth="1"/>
    <col min="11" max="11" width="19.81640625" style="1" hidden="1" customWidth="1"/>
    <col min="12" max="12" width="25.81640625" style="1" customWidth="1"/>
    <col min="13" max="13" width="26.1796875" style="1" customWidth="1"/>
    <col min="14" max="14" width="2.81640625" style="1" customWidth="1"/>
    <col min="15" max="16384" width="11.453125" style="1"/>
  </cols>
  <sheetData>
    <row r="2" spans="3:22" ht="11.25" customHeight="1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3:22" ht="45.75" customHeight="1">
      <c r="C3" s="262" t="s">
        <v>78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3:22" ht="9.25" customHeight="1"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3:22" ht="11.25" customHeight="1">
      <c r="C5" s="263" t="s">
        <v>0</v>
      </c>
      <c r="D5" s="263"/>
      <c r="E5" s="263"/>
      <c r="F5" s="263"/>
      <c r="G5" s="263"/>
      <c r="H5" s="263"/>
      <c r="I5" s="263"/>
      <c r="J5" s="263"/>
      <c r="K5" s="263"/>
      <c r="L5" s="263"/>
      <c r="M5" s="263"/>
    </row>
    <row r="6" spans="3:22" ht="50.25" customHeight="1"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</row>
    <row r="7" spans="3:22" ht="17.25" customHeight="1">
      <c r="C7" s="264" t="s">
        <v>1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</row>
    <row r="8" spans="3:22" ht="18" customHeight="1"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</row>
    <row r="9" spans="3:22" ht="11.25" customHeight="1" thickBot="1"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3:22" ht="62.25" customHeight="1" thickBot="1">
      <c r="C10" s="180" t="s">
        <v>13</v>
      </c>
      <c r="D10" s="181"/>
      <c r="E10" s="181"/>
      <c r="F10" s="181"/>
      <c r="G10" s="181"/>
      <c r="H10" s="182"/>
      <c r="I10" s="182"/>
      <c r="J10" s="182"/>
      <c r="K10" s="182"/>
      <c r="L10" s="182"/>
      <c r="M10" s="183"/>
    </row>
    <row r="11" spans="3:22" ht="8.25" customHeight="1"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3:22" ht="149.5" customHeight="1">
      <c r="C12" s="236" t="s">
        <v>2</v>
      </c>
      <c r="D12" s="237"/>
      <c r="E12" s="237"/>
      <c r="F12" s="237"/>
      <c r="G12" s="238"/>
      <c r="H12" s="78" t="s">
        <v>36</v>
      </c>
      <c r="I12" s="79" t="s">
        <v>3</v>
      </c>
      <c r="J12" s="229" t="s">
        <v>11</v>
      </c>
      <c r="K12" s="239"/>
      <c r="L12" s="239"/>
      <c r="M12" s="232"/>
    </row>
    <row r="13" spans="3:22" ht="20.25" customHeight="1">
      <c r="C13" s="205">
        <v>1</v>
      </c>
      <c r="D13" s="206"/>
      <c r="E13" s="206"/>
      <c r="F13" s="206"/>
      <c r="G13" s="207"/>
      <c r="H13" s="214">
        <v>1</v>
      </c>
      <c r="I13" s="217" t="e">
        <f>+#REF!</f>
        <v>#REF!</v>
      </c>
      <c r="J13" s="220" t="s">
        <v>14</v>
      </c>
      <c r="K13" s="221"/>
      <c r="L13" s="221"/>
      <c r="M13" s="222"/>
    </row>
    <row r="14" spans="3:22" ht="20.25" customHeight="1">
      <c r="C14" s="208"/>
      <c r="D14" s="267"/>
      <c r="E14" s="267"/>
      <c r="F14" s="267"/>
      <c r="G14" s="210"/>
      <c r="H14" s="215"/>
      <c r="I14" s="218"/>
      <c r="J14" s="223"/>
      <c r="K14" s="224"/>
      <c r="L14" s="224"/>
      <c r="M14" s="225"/>
    </row>
    <row r="15" spans="3:22" ht="20.25" customHeight="1">
      <c r="C15" s="208"/>
      <c r="D15" s="267"/>
      <c r="E15" s="267"/>
      <c r="F15" s="267"/>
      <c r="G15" s="210"/>
      <c r="H15" s="215"/>
      <c r="I15" s="218"/>
      <c r="J15" s="223"/>
      <c r="K15" s="224"/>
      <c r="L15" s="224"/>
      <c r="M15" s="225"/>
    </row>
    <row r="16" spans="3:22" ht="39.75" customHeight="1">
      <c r="C16" s="211"/>
      <c r="D16" s="212"/>
      <c r="E16" s="212"/>
      <c r="F16" s="212"/>
      <c r="G16" s="213"/>
      <c r="H16" s="216"/>
      <c r="I16" s="219"/>
      <c r="J16" s="226"/>
      <c r="K16" s="227"/>
      <c r="L16" s="227"/>
      <c r="M16" s="228"/>
      <c r="N16" s="7"/>
      <c r="O16" s="7"/>
      <c r="P16" s="7"/>
      <c r="Q16" s="7"/>
      <c r="R16" s="7"/>
      <c r="S16" s="7"/>
      <c r="T16" s="7"/>
      <c r="U16" s="7"/>
      <c r="V16" s="7"/>
    </row>
    <row r="17" spans="3:22" ht="18.75" customHeight="1">
      <c r="C17" s="51"/>
      <c r="D17" s="51"/>
      <c r="E17" s="52"/>
      <c r="F17" s="52"/>
      <c r="G17" s="53"/>
      <c r="H17" s="54"/>
      <c r="I17" s="54"/>
      <c r="J17" s="54"/>
      <c r="K17" s="54"/>
      <c r="L17" s="54"/>
      <c r="M17" s="55"/>
      <c r="N17" s="7"/>
      <c r="O17" s="7"/>
      <c r="P17" s="7"/>
      <c r="Q17" s="7"/>
      <c r="R17" s="7"/>
      <c r="S17" s="7"/>
      <c r="T17" s="7"/>
      <c r="U17" s="7"/>
      <c r="V17" s="7"/>
    </row>
    <row r="18" spans="3:22" ht="19.5">
      <c r="C18" s="56"/>
      <c r="D18" s="56"/>
      <c r="E18" s="56"/>
      <c r="F18" s="56"/>
      <c r="G18" s="56"/>
    </row>
    <row r="19" spans="3:22" ht="165" customHeight="1">
      <c r="C19" s="229" t="s">
        <v>4</v>
      </c>
      <c r="D19" s="230"/>
      <c r="E19" s="231"/>
      <c r="F19" s="232"/>
      <c r="G19" s="268"/>
      <c r="H19" s="269"/>
      <c r="I19" s="269"/>
      <c r="J19" s="269"/>
      <c r="K19" s="269"/>
      <c r="L19" s="269"/>
      <c r="M19" s="270"/>
    </row>
    <row r="20" spans="3:22" ht="13.5" customHeight="1" thickBot="1">
      <c r="C20" s="51"/>
      <c r="D20" s="51"/>
      <c r="E20" s="57"/>
      <c r="F20" s="57"/>
      <c r="G20" s="57"/>
      <c r="H20" s="58"/>
      <c r="I20" s="58"/>
      <c r="J20" s="58"/>
      <c r="K20" s="58"/>
      <c r="L20" s="58"/>
      <c r="M20" s="58"/>
    </row>
    <row r="21" spans="3:22" ht="196.5" customHeight="1">
      <c r="C21" s="39" t="s">
        <v>35</v>
      </c>
      <c r="D21" s="40" t="s">
        <v>33</v>
      </c>
      <c r="E21" s="41" t="s">
        <v>12</v>
      </c>
      <c r="F21" s="42" t="s">
        <v>40</v>
      </c>
      <c r="G21" s="80" t="s">
        <v>47</v>
      </c>
      <c r="H21" s="81" t="s">
        <v>75</v>
      </c>
      <c r="I21" s="81" t="s">
        <v>5</v>
      </c>
      <c r="J21" s="81" t="s">
        <v>6</v>
      </c>
      <c r="K21" s="81" t="s">
        <v>7</v>
      </c>
      <c r="L21" s="81" t="s">
        <v>8</v>
      </c>
      <c r="M21" s="81" t="s">
        <v>9</v>
      </c>
    </row>
    <row r="22" spans="3:22" ht="56" customHeight="1">
      <c r="C22" s="82" t="s">
        <v>76</v>
      </c>
      <c r="D22" s="83" t="s">
        <v>77</v>
      </c>
      <c r="E22" s="83">
        <v>22293</v>
      </c>
      <c r="F22" s="83">
        <v>1</v>
      </c>
      <c r="G22" s="84">
        <v>900</v>
      </c>
      <c r="H22" s="121"/>
      <c r="I22" s="72">
        <f>+H22*$I$34</f>
        <v>0</v>
      </c>
      <c r="J22" s="85">
        <f t="shared" ref="J22" si="0">ROUNDUP(I22,0)</f>
        <v>0</v>
      </c>
      <c r="K22" s="72">
        <f>+J22*$I$34</f>
        <v>0</v>
      </c>
      <c r="L22" s="85">
        <f t="shared" ref="L22" si="1">ROUNDUP(K22,0)</f>
        <v>0</v>
      </c>
      <c r="M22" s="85">
        <f t="shared" ref="M22" si="2">+L22+J22+H22</f>
        <v>0</v>
      </c>
      <c r="O22" s="67"/>
      <c r="P22" s="67"/>
    </row>
    <row r="23" spans="3:22" ht="6" customHeight="1">
      <c r="E23" s="61"/>
      <c r="F23" s="61"/>
      <c r="G23" s="61"/>
      <c r="H23" s="61"/>
      <c r="I23" s="61"/>
      <c r="J23" s="61"/>
      <c r="K23" s="61"/>
      <c r="L23" s="61"/>
    </row>
    <row r="24" spans="3:22" ht="11.25" customHeight="1" thickBot="1">
      <c r="E24" s="61"/>
      <c r="F24" s="61"/>
      <c r="G24" s="61"/>
      <c r="H24" s="62"/>
      <c r="I24" s="61"/>
      <c r="J24" s="61"/>
      <c r="K24" s="61"/>
      <c r="L24" s="61"/>
    </row>
    <row r="25" spans="3:22" ht="38.25" customHeight="1">
      <c r="C25" s="87" t="s">
        <v>10</v>
      </c>
      <c r="D25" s="88"/>
      <c r="E25" s="86"/>
      <c r="F25" s="86"/>
      <c r="G25" s="86"/>
      <c r="H25" s="86"/>
      <c r="I25" s="86"/>
      <c r="J25" s="86"/>
      <c r="K25" s="86"/>
      <c r="L25" s="86"/>
      <c r="M25" s="89"/>
    </row>
    <row r="26" spans="3:22" ht="36" customHeight="1">
      <c r="C26" s="198" t="s">
        <v>34</v>
      </c>
      <c r="D26" s="265"/>
      <c r="E26" s="265"/>
      <c r="F26" s="265"/>
      <c r="G26" s="265"/>
      <c r="H26" s="265"/>
      <c r="I26" s="265"/>
      <c r="J26" s="265"/>
      <c r="K26" s="265"/>
      <c r="L26" s="265"/>
      <c r="M26" s="200"/>
    </row>
    <row r="27" spans="3:22" ht="51.65" customHeight="1">
      <c r="C27" s="265" t="s">
        <v>74</v>
      </c>
      <c r="D27" s="265"/>
      <c r="E27" s="265"/>
      <c r="F27" s="265"/>
      <c r="G27" s="265"/>
      <c r="H27" s="265"/>
      <c r="I27" s="265"/>
      <c r="J27" s="265"/>
      <c r="K27" s="265"/>
      <c r="L27" s="265"/>
      <c r="M27" s="265"/>
    </row>
    <row r="28" spans="3:22" ht="15" customHeight="1">
      <c r="C28" s="63"/>
      <c r="D28" s="63"/>
      <c r="E28" s="63"/>
      <c r="F28" s="63"/>
      <c r="G28" s="63"/>
      <c r="H28" s="7"/>
      <c r="I28" s="7"/>
      <c r="J28" s="7"/>
      <c r="K28" s="7"/>
      <c r="L28" s="7"/>
      <c r="M28" s="7"/>
    </row>
    <row r="29" spans="3:22" ht="7.5" customHeight="1"/>
    <row r="30" spans="3:22" ht="15" customHeight="1">
      <c r="C30" s="266"/>
      <c r="D30" s="266"/>
      <c r="E30" s="266"/>
      <c r="F30" s="266"/>
      <c r="G30" s="266"/>
      <c r="H30" s="266"/>
      <c r="I30" s="71"/>
      <c r="J30" s="71"/>
      <c r="K30" s="71"/>
      <c r="L30" s="71"/>
      <c r="M30" s="71"/>
    </row>
    <row r="31" spans="3:22" ht="9.25" customHeight="1"/>
    <row r="34" spans="9:9" ht="17.5">
      <c r="I34" s="29">
        <v>1.02</v>
      </c>
    </row>
  </sheetData>
  <sheetProtection algorithmName="SHA-512" hashValue="bAEvz3Nn4BMha1O/JY8L6lA7IPfXR7V189qQ2+BPnh3jxCVSYN+AMGUQDZDLqThwo0IcGFO9BODbPB2IroAKUQ==" saltValue="a5tA4GSlUArzzOigOtjSYA==" spinCount="100000" sheet="1" objects="1" scenarios="1"/>
  <mergeCells count="15">
    <mergeCell ref="C26:M26"/>
    <mergeCell ref="C27:M27"/>
    <mergeCell ref="C30:H30"/>
    <mergeCell ref="C13:G16"/>
    <mergeCell ref="H13:H16"/>
    <mergeCell ref="I13:I16"/>
    <mergeCell ref="J13:M16"/>
    <mergeCell ref="C19:F19"/>
    <mergeCell ref="G19:M19"/>
    <mergeCell ref="C3:M3"/>
    <mergeCell ref="C5:M6"/>
    <mergeCell ref="C7:M8"/>
    <mergeCell ref="C10:M10"/>
    <mergeCell ref="C12:G12"/>
    <mergeCell ref="J12:M12"/>
  </mergeCells>
  <dataValidations count="2">
    <dataValidation type="custom" allowBlank="1" showInputMessage="1" showErrorMessage="1" error="RENTA INFERIOR AL MÍNIMO_x000a_" sqref="H22" xr:uid="{5D2DBEDC-0002-4FC6-A91A-8BE81A43ABDD}">
      <formula1>IF(H22&lt;G22,"RENTA INFERIOR AL MÍNIMO",H22)</formula1>
    </dataValidation>
    <dataValidation type="custom" allowBlank="1" showInputMessage="1" showErrorMessage="1" error="RENTA INFERIOR MÍNIMO EXIGIDO" sqref="I22:L22" xr:uid="{0C58363B-1815-4554-978A-C3D5530C8DDF}">
      <formula1>+IF(I22&lt;H22,"RENTA NO VÁLIDA",I22)</formula1>
    </dataValidation>
  </dataValidations>
  <printOptions horizontalCentered="1" verticalCentered="1"/>
  <pageMargins left="0" right="0" top="0" bottom="0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84458-5E3D-4AF6-BEC9-E82CA9E96F02}">
  <sheetPr>
    <pageSetUpPr fitToPage="1"/>
  </sheetPr>
  <dimension ref="B2:V60"/>
  <sheetViews>
    <sheetView topLeftCell="B35" zoomScale="55" zoomScaleNormal="55" workbookViewId="0">
      <selection activeCell="Q51" sqref="Q51"/>
    </sheetView>
  </sheetViews>
  <sheetFormatPr baseColWidth="10" defaultColWidth="11.453125" defaultRowHeight="13.5"/>
  <cols>
    <col min="1" max="1" width="6.54296875" style="1" customWidth="1"/>
    <col min="2" max="2" width="25.1796875" style="1" customWidth="1"/>
    <col min="3" max="3" width="13.1796875" style="1" customWidth="1"/>
    <col min="4" max="4" width="27.1796875" style="1" customWidth="1"/>
    <col min="5" max="5" width="13.81640625" style="1" customWidth="1"/>
    <col min="6" max="6" width="8.54296875" style="1" customWidth="1"/>
    <col min="7" max="7" width="21.453125" style="1" customWidth="1"/>
    <col min="8" max="8" width="25.36328125" style="1" customWidth="1"/>
    <col min="9" max="9" width="20.08984375" style="1" hidden="1" customWidth="1"/>
    <col min="10" max="10" width="23.36328125" style="1" customWidth="1"/>
    <col min="11" max="11" width="15.6328125" style="1" hidden="1" customWidth="1"/>
    <col min="12" max="12" width="25.54296875" style="1" customWidth="1"/>
    <col min="13" max="13" width="26.1796875" style="1" customWidth="1"/>
    <col min="14" max="14" width="2.81640625" style="1" customWidth="1"/>
    <col min="15" max="15" width="13.54296875" style="1" bestFit="1" customWidth="1"/>
    <col min="16" max="16384" width="11.453125" style="1"/>
  </cols>
  <sheetData>
    <row r="2" spans="3:22" ht="11.25" customHeight="1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3:22" ht="45.75" customHeight="1">
      <c r="C3" s="262" t="s">
        <v>79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3:22" ht="9.25" customHeight="1"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3:22" ht="11.25" customHeight="1">
      <c r="C5" s="263" t="s">
        <v>0</v>
      </c>
      <c r="D5" s="263"/>
      <c r="E5" s="263"/>
      <c r="F5" s="263"/>
      <c r="G5" s="263"/>
      <c r="H5" s="263"/>
      <c r="I5" s="263"/>
      <c r="J5" s="263"/>
      <c r="K5" s="263"/>
      <c r="L5" s="263"/>
      <c r="M5" s="263"/>
    </row>
    <row r="6" spans="3:22" ht="50.25" customHeight="1"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</row>
    <row r="7" spans="3:22" ht="17.25" customHeight="1">
      <c r="C7" s="264" t="s">
        <v>1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</row>
    <row r="8" spans="3:22" ht="18" customHeight="1"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</row>
    <row r="9" spans="3:22" ht="11.25" customHeight="1" thickBot="1"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3:22" ht="62.25" customHeight="1" thickBot="1">
      <c r="C10" s="180" t="s">
        <v>13</v>
      </c>
      <c r="D10" s="181"/>
      <c r="E10" s="181"/>
      <c r="F10" s="181"/>
      <c r="G10" s="181"/>
      <c r="H10" s="182"/>
      <c r="I10" s="182"/>
      <c r="J10" s="182"/>
      <c r="K10" s="182"/>
      <c r="L10" s="182"/>
      <c r="M10" s="183"/>
    </row>
    <row r="11" spans="3:22" ht="8.25" customHeight="1"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3:22" ht="149.5" customHeight="1">
      <c r="C12" s="236" t="s">
        <v>2</v>
      </c>
      <c r="D12" s="237"/>
      <c r="E12" s="237"/>
      <c r="F12" s="237"/>
      <c r="G12" s="238"/>
      <c r="H12" s="78" t="s">
        <v>36</v>
      </c>
      <c r="I12" s="79" t="s">
        <v>3</v>
      </c>
      <c r="J12" s="229" t="s">
        <v>11</v>
      </c>
      <c r="K12" s="239"/>
      <c r="L12" s="239"/>
      <c r="M12" s="232"/>
    </row>
    <row r="13" spans="3:22" ht="20.25" customHeight="1">
      <c r="C13" s="205">
        <v>15</v>
      </c>
      <c r="D13" s="206"/>
      <c r="E13" s="206"/>
      <c r="F13" s="206"/>
      <c r="G13" s="207"/>
      <c r="H13" s="214">
        <f>+F44</f>
        <v>22</v>
      </c>
      <c r="I13" s="217">
        <f>+G44</f>
        <v>21960</v>
      </c>
      <c r="J13" s="220" t="s">
        <v>14</v>
      </c>
      <c r="K13" s="221"/>
      <c r="L13" s="221"/>
      <c r="M13" s="222"/>
    </row>
    <row r="14" spans="3:22" ht="20.25" customHeight="1">
      <c r="C14" s="208"/>
      <c r="D14" s="267"/>
      <c r="E14" s="267"/>
      <c r="F14" s="267"/>
      <c r="G14" s="210"/>
      <c r="H14" s="215"/>
      <c r="I14" s="218"/>
      <c r="J14" s="223"/>
      <c r="K14" s="224"/>
      <c r="L14" s="224"/>
      <c r="M14" s="225"/>
    </row>
    <row r="15" spans="3:22" ht="20.25" customHeight="1">
      <c r="C15" s="208"/>
      <c r="D15" s="267"/>
      <c r="E15" s="267"/>
      <c r="F15" s="267"/>
      <c r="G15" s="210"/>
      <c r="H15" s="215"/>
      <c r="I15" s="218"/>
      <c r="J15" s="223"/>
      <c r="K15" s="224"/>
      <c r="L15" s="224"/>
      <c r="M15" s="225"/>
    </row>
    <row r="16" spans="3:22" ht="39.75" customHeight="1">
      <c r="C16" s="211"/>
      <c r="D16" s="212"/>
      <c r="E16" s="212"/>
      <c r="F16" s="212"/>
      <c r="G16" s="213"/>
      <c r="H16" s="216"/>
      <c r="I16" s="219"/>
      <c r="J16" s="226"/>
      <c r="K16" s="227"/>
      <c r="L16" s="227"/>
      <c r="M16" s="228"/>
      <c r="N16" s="7"/>
      <c r="O16" s="7"/>
      <c r="P16" s="7"/>
      <c r="Q16" s="7"/>
      <c r="R16" s="7"/>
      <c r="S16" s="7"/>
      <c r="T16" s="7"/>
      <c r="U16" s="7"/>
      <c r="V16" s="7"/>
    </row>
    <row r="17" spans="3:22" ht="18.75" customHeight="1">
      <c r="C17" s="51"/>
      <c r="D17" s="51"/>
      <c r="E17" s="52"/>
      <c r="F17" s="52"/>
      <c r="G17" s="53"/>
      <c r="H17" s="54"/>
      <c r="I17" s="54"/>
      <c r="J17" s="54"/>
      <c r="K17" s="54"/>
      <c r="L17" s="54"/>
      <c r="M17" s="55"/>
      <c r="N17" s="7"/>
      <c r="O17" s="7"/>
      <c r="P17" s="7"/>
      <c r="Q17" s="7"/>
      <c r="R17" s="7"/>
      <c r="S17" s="7"/>
      <c r="T17" s="7"/>
      <c r="U17" s="7"/>
      <c r="V17" s="7"/>
    </row>
    <row r="18" spans="3:22" ht="19.5">
      <c r="C18" s="56"/>
      <c r="D18" s="56"/>
      <c r="E18" s="56"/>
      <c r="F18" s="56"/>
      <c r="G18" s="56"/>
    </row>
    <row r="19" spans="3:22" ht="165" customHeight="1">
      <c r="C19" s="229" t="s">
        <v>4</v>
      </c>
      <c r="D19" s="230"/>
      <c r="E19" s="231"/>
      <c r="F19" s="232"/>
      <c r="G19" s="268"/>
      <c r="H19" s="269"/>
      <c r="I19" s="269"/>
      <c r="J19" s="269"/>
      <c r="K19" s="269"/>
      <c r="L19" s="269"/>
      <c r="M19" s="270"/>
    </row>
    <row r="20" spans="3:22" ht="13.5" customHeight="1" thickBot="1">
      <c r="C20" s="51"/>
      <c r="D20" s="51"/>
      <c r="E20" s="57"/>
      <c r="F20" s="57"/>
      <c r="G20" s="57"/>
      <c r="H20" s="58"/>
      <c r="I20" s="58"/>
      <c r="J20" s="58"/>
      <c r="K20" s="58"/>
      <c r="L20" s="58"/>
      <c r="M20" s="58"/>
    </row>
    <row r="21" spans="3:22" ht="196.5" customHeight="1">
      <c r="C21" s="39" t="s">
        <v>35</v>
      </c>
      <c r="D21" s="40" t="s">
        <v>33</v>
      </c>
      <c r="E21" s="41" t="s">
        <v>12</v>
      </c>
      <c r="F21" s="42" t="s">
        <v>40</v>
      </c>
      <c r="G21" s="80" t="s">
        <v>47</v>
      </c>
      <c r="H21" s="81" t="s">
        <v>48</v>
      </c>
      <c r="I21" s="81" t="s">
        <v>5</v>
      </c>
      <c r="J21" s="81" t="s">
        <v>6</v>
      </c>
      <c r="K21" s="81" t="s">
        <v>7</v>
      </c>
      <c r="L21" s="81" t="s">
        <v>8</v>
      </c>
      <c r="M21" s="81" t="s">
        <v>9</v>
      </c>
    </row>
    <row r="22" spans="3:22" ht="40" customHeight="1">
      <c r="C22" s="283" t="s">
        <v>37</v>
      </c>
      <c r="D22" s="110" t="s">
        <v>70</v>
      </c>
      <c r="E22" s="93">
        <v>8602</v>
      </c>
      <c r="F22" s="111">
        <v>1</v>
      </c>
      <c r="G22" s="112">
        <v>900</v>
      </c>
      <c r="H22" s="120"/>
      <c r="I22" s="69">
        <f t="shared" ref="I22" si="0">+H22*$I$60</f>
        <v>0</v>
      </c>
      <c r="J22" s="73">
        <f t="shared" ref="J22" si="1">ROUNDUP(I22,0)</f>
        <v>0</v>
      </c>
      <c r="K22" s="48">
        <f t="shared" ref="K22" si="2">+J22*$I$60</f>
        <v>0</v>
      </c>
      <c r="L22" s="73">
        <f t="shared" ref="L22" si="3">ROUNDUP(K22,0)</f>
        <v>0</v>
      </c>
      <c r="M22" s="73">
        <f t="shared" ref="M22" si="4">+L22+J22+H22</f>
        <v>0</v>
      </c>
      <c r="O22" s="67"/>
      <c r="P22" s="67"/>
    </row>
    <row r="23" spans="3:22" ht="40" customHeight="1">
      <c r="C23" s="284"/>
      <c r="D23" s="193" t="s">
        <v>71</v>
      </c>
      <c r="E23" s="93">
        <v>6700</v>
      </c>
      <c r="F23" s="276">
        <v>3</v>
      </c>
      <c r="G23" s="254">
        <v>3780</v>
      </c>
      <c r="H23" s="280"/>
      <c r="I23" s="271">
        <f>+H23*$I$60</f>
        <v>0</v>
      </c>
      <c r="J23" s="129">
        <f t="shared" ref="J23:J26" si="5">ROUNDUP(I23,0)</f>
        <v>0</v>
      </c>
      <c r="K23" s="114">
        <f t="shared" ref="K23:K26" si="6">+J23*$I$60</f>
        <v>0</v>
      </c>
      <c r="L23" s="129">
        <f t="shared" ref="L23:L26" si="7">ROUNDUP(K23,0)</f>
        <v>0</v>
      </c>
      <c r="M23" s="129">
        <f t="shared" ref="M23:M26" si="8">+L23+J23+H23</f>
        <v>0</v>
      </c>
    </row>
    <row r="24" spans="3:22" ht="40" customHeight="1">
      <c r="C24" s="284"/>
      <c r="D24" s="274" t="s">
        <v>71</v>
      </c>
      <c r="E24" s="93">
        <v>16924</v>
      </c>
      <c r="F24" s="277"/>
      <c r="G24" s="279"/>
      <c r="H24" s="281"/>
      <c r="I24" s="272"/>
      <c r="J24" s="275">
        <f t="shared" si="5"/>
        <v>0</v>
      </c>
      <c r="K24" s="114">
        <f t="shared" si="6"/>
        <v>0</v>
      </c>
      <c r="L24" s="275">
        <f t="shared" si="7"/>
        <v>0</v>
      </c>
      <c r="M24" s="275">
        <f t="shared" si="8"/>
        <v>0</v>
      </c>
      <c r="O24" s="67"/>
      <c r="P24" s="67"/>
    </row>
    <row r="25" spans="3:22" ht="40" customHeight="1">
      <c r="C25" s="284"/>
      <c r="D25" s="194" t="s">
        <v>71</v>
      </c>
      <c r="E25" s="93">
        <v>19955</v>
      </c>
      <c r="F25" s="278"/>
      <c r="G25" s="250"/>
      <c r="H25" s="282"/>
      <c r="I25" s="273"/>
      <c r="J25" s="251">
        <f t="shared" si="5"/>
        <v>0</v>
      </c>
      <c r="K25" s="114">
        <f t="shared" si="6"/>
        <v>0</v>
      </c>
      <c r="L25" s="251">
        <f t="shared" si="7"/>
        <v>0</v>
      </c>
      <c r="M25" s="251">
        <f t="shared" si="8"/>
        <v>0</v>
      </c>
    </row>
    <row r="26" spans="3:22" ht="40" customHeight="1">
      <c r="C26" s="284"/>
      <c r="D26" s="110" t="s">
        <v>72</v>
      </c>
      <c r="E26" s="93">
        <v>15975</v>
      </c>
      <c r="F26" s="111">
        <v>1</v>
      </c>
      <c r="G26" s="112">
        <v>900</v>
      </c>
      <c r="H26" s="120"/>
      <c r="I26" s="70">
        <f t="shared" ref="I26" si="9">+H26*$I$60</f>
        <v>0</v>
      </c>
      <c r="J26" s="73">
        <f t="shared" si="5"/>
        <v>0</v>
      </c>
      <c r="K26" s="48">
        <f t="shared" si="6"/>
        <v>0</v>
      </c>
      <c r="L26" s="73">
        <f t="shared" si="7"/>
        <v>0</v>
      </c>
      <c r="M26" s="73">
        <f t="shared" si="8"/>
        <v>0</v>
      </c>
      <c r="O26" s="67"/>
      <c r="P26" s="67"/>
    </row>
    <row r="27" spans="3:22" ht="40" customHeight="1">
      <c r="C27" s="284"/>
      <c r="D27" s="193" t="s">
        <v>38</v>
      </c>
      <c r="E27" s="93">
        <v>11652</v>
      </c>
      <c r="F27" s="276">
        <v>3</v>
      </c>
      <c r="G27" s="254">
        <v>3780</v>
      </c>
      <c r="H27" s="280"/>
      <c r="I27" s="271">
        <f>+H27*$I$60</f>
        <v>0</v>
      </c>
      <c r="J27" s="104"/>
      <c r="K27" s="105"/>
      <c r="L27" s="106"/>
      <c r="M27" s="286">
        <f>+H27</f>
        <v>0</v>
      </c>
      <c r="Q27" s="20"/>
      <c r="R27" s="20"/>
      <c r="S27" s="20"/>
      <c r="T27" s="20"/>
      <c r="U27" s="20"/>
    </row>
    <row r="28" spans="3:22" ht="40" customHeight="1">
      <c r="C28" s="284"/>
      <c r="D28" s="274"/>
      <c r="E28" s="93">
        <v>21882</v>
      </c>
      <c r="F28" s="277"/>
      <c r="G28" s="279"/>
      <c r="H28" s="281"/>
      <c r="I28" s="272"/>
      <c r="J28" s="115"/>
      <c r="K28" s="116"/>
      <c r="L28" s="117"/>
      <c r="M28" s="290"/>
      <c r="Q28" s="20"/>
      <c r="R28" s="20"/>
      <c r="S28" s="20"/>
      <c r="T28" s="20"/>
      <c r="U28" s="20"/>
    </row>
    <row r="29" spans="3:22" ht="40" customHeight="1">
      <c r="C29" s="284"/>
      <c r="D29" s="194"/>
      <c r="E29" s="93">
        <v>21883</v>
      </c>
      <c r="F29" s="278"/>
      <c r="G29" s="250"/>
      <c r="H29" s="282"/>
      <c r="I29" s="273"/>
      <c r="J29" s="107"/>
      <c r="K29" s="108"/>
      <c r="L29" s="109"/>
      <c r="M29" s="291"/>
      <c r="Q29" s="20"/>
      <c r="R29" s="20"/>
      <c r="S29" s="20"/>
      <c r="T29" s="20"/>
      <c r="U29" s="20"/>
    </row>
    <row r="30" spans="3:22" ht="40" customHeight="1">
      <c r="C30" s="284"/>
      <c r="D30" s="193" t="s">
        <v>42</v>
      </c>
      <c r="E30" s="93">
        <v>21618</v>
      </c>
      <c r="F30" s="276">
        <v>3</v>
      </c>
      <c r="G30" s="254">
        <v>2700</v>
      </c>
      <c r="H30" s="280"/>
      <c r="I30" s="271">
        <f>+H30*$I$60</f>
        <v>0</v>
      </c>
      <c r="J30" s="104"/>
      <c r="K30" s="105"/>
      <c r="L30" s="106"/>
      <c r="M30" s="286">
        <f>+H30</f>
        <v>0</v>
      </c>
      <c r="Q30" s="20"/>
      <c r="R30" s="20"/>
      <c r="S30" s="20"/>
      <c r="T30" s="20"/>
      <c r="U30" s="20"/>
    </row>
    <row r="31" spans="3:22" ht="40" customHeight="1">
      <c r="C31" s="284"/>
      <c r="D31" s="274" t="s">
        <v>42</v>
      </c>
      <c r="E31" s="93">
        <v>21884</v>
      </c>
      <c r="F31" s="277"/>
      <c r="G31" s="279"/>
      <c r="H31" s="281"/>
      <c r="I31" s="292"/>
      <c r="J31" s="115"/>
      <c r="K31" s="116"/>
      <c r="L31" s="117"/>
      <c r="M31" s="289"/>
      <c r="Q31" s="20"/>
      <c r="R31" s="20"/>
      <c r="S31" s="20"/>
      <c r="T31" s="20"/>
      <c r="U31" s="20"/>
    </row>
    <row r="32" spans="3:22" ht="40" customHeight="1">
      <c r="C32" s="284"/>
      <c r="D32" s="194" t="s">
        <v>42</v>
      </c>
      <c r="E32" s="93">
        <v>21885</v>
      </c>
      <c r="F32" s="278"/>
      <c r="G32" s="250"/>
      <c r="H32" s="282"/>
      <c r="I32" s="130"/>
      <c r="J32" s="107"/>
      <c r="K32" s="108"/>
      <c r="L32" s="109"/>
      <c r="M32" s="287"/>
      <c r="Q32" s="20"/>
      <c r="R32" s="20"/>
      <c r="S32" s="20"/>
      <c r="T32" s="20"/>
      <c r="U32" s="20"/>
    </row>
    <row r="33" spans="2:21" ht="40" customHeight="1">
      <c r="C33" s="284"/>
      <c r="D33" s="193" t="s">
        <v>43</v>
      </c>
      <c r="E33" s="93">
        <v>13566</v>
      </c>
      <c r="F33" s="193">
        <v>2</v>
      </c>
      <c r="G33" s="254">
        <v>2520</v>
      </c>
      <c r="H33" s="133"/>
      <c r="I33" s="271">
        <f>+H33*$I$60</f>
        <v>0</v>
      </c>
      <c r="J33" s="104"/>
      <c r="K33" s="105"/>
      <c r="L33" s="106"/>
      <c r="M33" s="286">
        <f>+H33</f>
        <v>0</v>
      </c>
      <c r="Q33" s="20"/>
      <c r="R33" s="20"/>
      <c r="S33" s="20"/>
      <c r="T33" s="20"/>
      <c r="U33" s="20"/>
    </row>
    <row r="34" spans="2:21" ht="40" customHeight="1">
      <c r="C34" s="284"/>
      <c r="D34" s="194" t="s">
        <v>43</v>
      </c>
      <c r="E34" s="93">
        <v>21881</v>
      </c>
      <c r="F34" s="253"/>
      <c r="G34" s="250"/>
      <c r="H34" s="134"/>
      <c r="I34" s="130"/>
      <c r="J34" s="107"/>
      <c r="K34" s="108"/>
      <c r="L34" s="109"/>
      <c r="M34" s="287"/>
      <c r="Q34" s="20"/>
      <c r="R34" s="20"/>
      <c r="S34" s="20"/>
      <c r="T34" s="20"/>
      <c r="U34" s="20"/>
    </row>
    <row r="35" spans="2:21" ht="40" customHeight="1">
      <c r="C35" s="284"/>
      <c r="D35" s="110" t="s">
        <v>64</v>
      </c>
      <c r="E35" s="93">
        <v>21785</v>
      </c>
      <c r="F35" s="111">
        <v>1</v>
      </c>
      <c r="G35" s="112">
        <v>900</v>
      </c>
      <c r="H35" s="120"/>
      <c r="I35" s="68">
        <f t="shared" ref="I35" si="10">+H35*$I$60</f>
        <v>0</v>
      </c>
      <c r="J35" s="73">
        <f t="shared" ref="J35" si="11">ROUNDUP(I35,0)</f>
        <v>0</v>
      </c>
      <c r="K35" s="48">
        <f t="shared" ref="K35" si="12">+J35*$I$60</f>
        <v>0</v>
      </c>
      <c r="L35" s="73">
        <f t="shared" ref="L35" si="13">ROUNDUP(K35,0)</f>
        <v>0</v>
      </c>
      <c r="M35" s="73">
        <f t="shared" ref="M35" si="14">+L35+J35+H35</f>
        <v>0</v>
      </c>
      <c r="O35" s="67"/>
      <c r="P35" s="67"/>
      <c r="Q35" s="20"/>
      <c r="R35" s="20"/>
      <c r="S35" s="20"/>
      <c r="T35" s="20"/>
      <c r="U35" s="20"/>
    </row>
    <row r="36" spans="2:21" ht="40" customHeight="1">
      <c r="C36" s="284"/>
      <c r="D36" s="100" t="s">
        <v>54</v>
      </c>
      <c r="E36" s="93">
        <v>19967</v>
      </c>
      <c r="F36" s="111">
        <v>1</v>
      </c>
      <c r="G36" s="112">
        <v>720</v>
      </c>
      <c r="H36" s="120"/>
      <c r="I36" s="59">
        <f t="shared" ref="I36:I43" si="15">+H36*$I$60</f>
        <v>0</v>
      </c>
      <c r="J36" s="73">
        <f t="shared" ref="J36:L43" si="16">ROUNDUP(I36,0)</f>
        <v>0</v>
      </c>
      <c r="K36" s="48">
        <f t="shared" ref="K36:K43" si="17">+J36*$I$60</f>
        <v>0</v>
      </c>
      <c r="L36" s="73">
        <f t="shared" si="16"/>
        <v>0</v>
      </c>
      <c r="M36" s="73">
        <f t="shared" ref="M36:M43" si="18">+L36+J36+H36</f>
        <v>0</v>
      </c>
      <c r="O36" s="67"/>
      <c r="P36" s="67"/>
      <c r="Q36" s="20"/>
      <c r="R36" s="20"/>
      <c r="S36" s="20"/>
      <c r="T36" s="20"/>
      <c r="U36" s="20"/>
    </row>
    <row r="37" spans="2:21" ht="40" customHeight="1">
      <c r="C37" s="284"/>
      <c r="D37" s="100" t="s">
        <v>55</v>
      </c>
      <c r="E37" s="93">
        <v>19838</v>
      </c>
      <c r="F37" s="111">
        <v>1</v>
      </c>
      <c r="G37" s="112">
        <v>900</v>
      </c>
      <c r="H37" s="120"/>
      <c r="I37" s="59">
        <f t="shared" si="15"/>
        <v>0</v>
      </c>
      <c r="J37" s="73">
        <f t="shared" si="16"/>
        <v>0</v>
      </c>
      <c r="K37" s="48">
        <f t="shared" si="17"/>
        <v>0</v>
      </c>
      <c r="L37" s="73">
        <f t="shared" si="16"/>
        <v>0</v>
      </c>
      <c r="M37" s="73">
        <f t="shared" si="18"/>
        <v>0</v>
      </c>
      <c r="O37" s="67"/>
      <c r="P37" s="67"/>
      <c r="Q37" s="20"/>
      <c r="R37" s="20"/>
      <c r="S37" s="20"/>
      <c r="T37" s="20"/>
      <c r="U37" s="20"/>
    </row>
    <row r="38" spans="2:21" ht="40" customHeight="1">
      <c r="C38" s="284"/>
      <c r="D38" s="100" t="s">
        <v>56</v>
      </c>
      <c r="E38" s="93">
        <v>19839</v>
      </c>
      <c r="F38" s="111">
        <v>1</v>
      </c>
      <c r="G38" s="112">
        <v>900</v>
      </c>
      <c r="H38" s="120"/>
      <c r="I38" s="59">
        <f t="shared" si="15"/>
        <v>0</v>
      </c>
      <c r="J38" s="73">
        <f t="shared" si="16"/>
        <v>0</v>
      </c>
      <c r="K38" s="48">
        <f t="shared" si="17"/>
        <v>0</v>
      </c>
      <c r="L38" s="73">
        <f t="shared" si="16"/>
        <v>0</v>
      </c>
      <c r="M38" s="73">
        <f t="shared" si="18"/>
        <v>0</v>
      </c>
      <c r="O38" s="67"/>
      <c r="P38" s="67"/>
      <c r="Q38" s="20"/>
      <c r="R38" s="20"/>
      <c r="S38" s="20"/>
      <c r="T38" s="20"/>
      <c r="U38" s="20"/>
    </row>
    <row r="39" spans="2:21" ht="40" customHeight="1">
      <c r="C39" s="284"/>
      <c r="D39" s="100" t="s">
        <v>57</v>
      </c>
      <c r="E39" s="93">
        <v>21874</v>
      </c>
      <c r="F39" s="111">
        <v>1</v>
      </c>
      <c r="G39" s="112">
        <v>720</v>
      </c>
      <c r="H39" s="120"/>
      <c r="I39" s="59">
        <f t="shared" si="15"/>
        <v>0</v>
      </c>
      <c r="J39" s="73">
        <f t="shared" si="16"/>
        <v>0</v>
      </c>
      <c r="K39" s="48">
        <f t="shared" si="17"/>
        <v>0</v>
      </c>
      <c r="L39" s="73">
        <f t="shared" si="16"/>
        <v>0</v>
      </c>
      <c r="M39" s="73">
        <f t="shared" si="18"/>
        <v>0</v>
      </c>
      <c r="O39" s="67"/>
      <c r="P39" s="67"/>
      <c r="Q39" s="20"/>
      <c r="R39" s="20"/>
      <c r="S39" s="20"/>
      <c r="T39" s="20"/>
      <c r="U39" s="20"/>
    </row>
    <row r="40" spans="2:21" ht="40" customHeight="1">
      <c r="C40" s="284"/>
      <c r="D40" s="100" t="s">
        <v>58</v>
      </c>
      <c r="E40" s="93">
        <v>21875</v>
      </c>
      <c r="F40" s="111">
        <v>1</v>
      </c>
      <c r="G40" s="112">
        <v>720</v>
      </c>
      <c r="H40" s="120"/>
      <c r="I40" s="59">
        <f t="shared" si="15"/>
        <v>0</v>
      </c>
      <c r="J40" s="73">
        <f t="shared" si="16"/>
        <v>0</v>
      </c>
      <c r="K40" s="48">
        <f t="shared" si="17"/>
        <v>0</v>
      </c>
      <c r="L40" s="73">
        <f t="shared" si="16"/>
        <v>0</v>
      </c>
      <c r="M40" s="73">
        <f t="shared" si="18"/>
        <v>0</v>
      </c>
      <c r="O40" s="67"/>
      <c r="P40" s="67"/>
      <c r="Q40" s="20"/>
      <c r="R40" s="20"/>
      <c r="S40" s="20"/>
      <c r="T40" s="20"/>
      <c r="U40" s="20"/>
    </row>
    <row r="41" spans="2:21" ht="40" customHeight="1">
      <c r="C41" s="284"/>
      <c r="D41" s="113" t="s">
        <v>59</v>
      </c>
      <c r="E41" s="93">
        <v>21878</v>
      </c>
      <c r="F41" s="111">
        <v>1</v>
      </c>
      <c r="G41" s="112">
        <v>900</v>
      </c>
      <c r="H41" s="120"/>
      <c r="I41" s="59">
        <f t="shared" si="15"/>
        <v>0</v>
      </c>
      <c r="J41" s="73">
        <f t="shared" si="16"/>
        <v>0</v>
      </c>
      <c r="K41" s="48">
        <f t="shared" si="17"/>
        <v>0</v>
      </c>
      <c r="L41" s="73">
        <f t="shared" si="16"/>
        <v>0</v>
      </c>
      <c r="M41" s="73">
        <f t="shared" si="18"/>
        <v>0</v>
      </c>
      <c r="O41" s="67"/>
      <c r="P41" s="67"/>
      <c r="Q41" s="20"/>
      <c r="R41" s="20"/>
      <c r="S41" s="20"/>
      <c r="T41" s="20"/>
      <c r="U41" s="20"/>
    </row>
    <row r="42" spans="2:21" ht="40" customHeight="1">
      <c r="C42" s="284"/>
      <c r="D42" s="100" t="s">
        <v>60</v>
      </c>
      <c r="E42" s="93">
        <v>19840</v>
      </c>
      <c r="F42" s="111">
        <v>1</v>
      </c>
      <c r="G42" s="112">
        <v>900</v>
      </c>
      <c r="H42" s="120"/>
      <c r="I42" s="59">
        <f t="shared" si="15"/>
        <v>0</v>
      </c>
      <c r="J42" s="73">
        <f t="shared" si="16"/>
        <v>0</v>
      </c>
      <c r="K42" s="48">
        <f t="shared" si="17"/>
        <v>0</v>
      </c>
      <c r="L42" s="73">
        <f t="shared" si="16"/>
        <v>0</v>
      </c>
      <c r="M42" s="73">
        <f t="shared" si="18"/>
        <v>0</v>
      </c>
      <c r="O42" s="67"/>
      <c r="P42" s="67"/>
      <c r="Q42" s="20"/>
      <c r="R42" s="20"/>
      <c r="S42" s="20"/>
      <c r="T42" s="20"/>
      <c r="U42" s="20"/>
    </row>
    <row r="43" spans="2:21" ht="35.15" customHeight="1" thickBot="1">
      <c r="C43" s="285"/>
      <c r="D43" s="83" t="s">
        <v>61</v>
      </c>
      <c r="E43" s="93">
        <v>21877</v>
      </c>
      <c r="F43" s="111">
        <v>1</v>
      </c>
      <c r="G43" s="112">
        <v>720</v>
      </c>
      <c r="H43" s="120"/>
      <c r="I43" s="59">
        <f t="shared" si="15"/>
        <v>0</v>
      </c>
      <c r="J43" s="73">
        <f t="shared" si="16"/>
        <v>0</v>
      </c>
      <c r="K43" s="48">
        <f t="shared" si="17"/>
        <v>0</v>
      </c>
      <c r="L43" s="73">
        <f t="shared" si="16"/>
        <v>0</v>
      </c>
      <c r="M43" s="73">
        <f t="shared" si="18"/>
        <v>0</v>
      </c>
      <c r="O43" s="67"/>
      <c r="P43" s="67"/>
    </row>
    <row r="44" spans="2:21" ht="52" customHeight="1" thickBot="1">
      <c r="B44" s="60"/>
      <c r="C44" s="195"/>
      <c r="D44" s="288"/>
      <c r="E44" s="197"/>
      <c r="F44" s="94">
        <f>SUM(F22:F43)</f>
        <v>22</v>
      </c>
      <c r="G44" s="95">
        <f>SUM(G22:G43)</f>
        <v>21960</v>
      </c>
      <c r="H44" s="96">
        <f t="shared" ref="H44:M44" si="19">SUM(H22:H43)</f>
        <v>0</v>
      </c>
      <c r="I44" s="97">
        <f t="shared" si="19"/>
        <v>0</v>
      </c>
      <c r="J44" s="97">
        <f t="shared" si="19"/>
        <v>0</v>
      </c>
      <c r="K44" s="97">
        <f t="shared" si="19"/>
        <v>0</v>
      </c>
      <c r="L44" s="97">
        <f t="shared" si="19"/>
        <v>0</v>
      </c>
      <c r="M44" s="97">
        <f t="shared" si="19"/>
        <v>0</v>
      </c>
      <c r="O44" s="67"/>
      <c r="P44" s="67"/>
    </row>
    <row r="45" spans="2:21" ht="6" customHeight="1">
      <c r="C45" s="90"/>
      <c r="D45" s="90"/>
      <c r="E45" s="118"/>
      <c r="F45" s="118"/>
      <c r="G45" s="118"/>
      <c r="H45" s="118"/>
      <c r="I45" s="118"/>
      <c r="J45" s="118"/>
      <c r="K45" s="118"/>
      <c r="L45" s="118"/>
      <c r="M45" s="90"/>
    </row>
    <row r="46" spans="2:21" ht="11.25" customHeight="1" thickBot="1">
      <c r="C46" s="90"/>
      <c r="D46" s="90"/>
      <c r="E46" s="118"/>
      <c r="F46" s="118"/>
      <c r="G46" s="118"/>
      <c r="H46" s="119"/>
      <c r="I46" s="118"/>
      <c r="J46" s="118"/>
      <c r="K46" s="118"/>
      <c r="L46" s="118"/>
      <c r="M46" s="90"/>
    </row>
    <row r="47" spans="2:21" ht="38.25" customHeight="1">
      <c r="C47" s="87" t="s">
        <v>10</v>
      </c>
      <c r="D47" s="88"/>
      <c r="E47" s="86"/>
      <c r="F47" s="86"/>
      <c r="G47" s="86"/>
      <c r="H47" s="86"/>
      <c r="I47" s="86"/>
      <c r="J47" s="86"/>
      <c r="K47" s="86"/>
      <c r="L47" s="86"/>
      <c r="M47" s="89"/>
    </row>
    <row r="48" spans="2:21" ht="35.25" customHeight="1" thickBot="1">
      <c r="C48" s="259" t="s">
        <v>34</v>
      </c>
      <c r="D48" s="203"/>
      <c r="E48" s="203"/>
      <c r="F48" s="203"/>
      <c r="G48" s="203"/>
      <c r="H48" s="203"/>
      <c r="I48" s="203"/>
      <c r="J48" s="203"/>
      <c r="K48" s="203"/>
      <c r="L48" s="203"/>
      <c r="M48" s="204"/>
    </row>
    <row r="49" spans="3:13" ht="36" customHeight="1" thickBot="1">
      <c r="C49" s="201" t="s">
        <v>73</v>
      </c>
      <c r="D49" s="202"/>
      <c r="E49" s="203"/>
      <c r="F49" s="203"/>
      <c r="G49" s="203"/>
      <c r="H49" s="203"/>
      <c r="I49" s="203"/>
      <c r="J49" s="203"/>
      <c r="K49" s="203"/>
      <c r="L49" s="203"/>
      <c r="M49" s="204"/>
    </row>
    <row r="50" spans="3:13" ht="23.5" customHeight="1" thickBot="1">
      <c r="C50" s="201" t="s">
        <v>39</v>
      </c>
      <c r="D50" s="202"/>
      <c r="E50" s="203"/>
      <c r="F50" s="203"/>
      <c r="G50" s="203"/>
      <c r="H50" s="203"/>
      <c r="I50" s="203"/>
      <c r="J50" s="203"/>
      <c r="K50" s="203"/>
      <c r="L50" s="203"/>
      <c r="M50" s="204"/>
    </row>
    <row r="51" spans="3:13" ht="18" customHeight="1" thickBot="1">
      <c r="C51" s="201" t="s">
        <v>41</v>
      </c>
      <c r="D51" s="202"/>
      <c r="E51" s="203"/>
      <c r="F51" s="203"/>
      <c r="G51" s="203"/>
      <c r="H51" s="203"/>
      <c r="I51" s="203"/>
      <c r="J51" s="203"/>
      <c r="K51" s="203"/>
      <c r="L51" s="203"/>
      <c r="M51" s="204"/>
    </row>
    <row r="52" spans="3:13" ht="1.5" customHeight="1"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3:13" ht="51.65" customHeight="1">
      <c r="C53" s="199" t="s">
        <v>74</v>
      </c>
      <c r="D53" s="199"/>
      <c r="E53" s="199"/>
      <c r="F53" s="199"/>
      <c r="G53" s="199"/>
      <c r="H53" s="199"/>
      <c r="I53" s="199"/>
      <c r="J53" s="199"/>
      <c r="K53" s="199"/>
      <c r="L53" s="199"/>
      <c r="M53" s="199"/>
    </row>
    <row r="54" spans="3:13" ht="15" customHeight="1">
      <c r="C54" s="63"/>
      <c r="D54" s="63"/>
      <c r="E54" s="63"/>
      <c r="F54" s="63"/>
      <c r="G54" s="63"/>
      <c r="H54" s="7"/>
      <c r="I54" s="7"/>
      <c r="J54" s="7"/>
      <c r="K54" s="7"/>
      <c r="L54" s="7"/>
      <c r="M54" s="7"/>
    </row>
    <row r="55" spans="3:13" ht="26.25" customHeight="1"/>
    <row r="56" spans="3:13" ht="15" customHeight="1">
      <c r="C56" s="266"/>
      <c r="D56" s="266"/>
      <c r="E56" s="266"/>
      <c r="F56" s="266"/>
      <c r="G56" s="266"/>
      <c r="H56" s="266"/>
      <c r="I56" s="64"/>
      <c r="J56" s="64"/>
      <c r="K56" s="64"/>
      <c r="L56" s="64"/>
      <c r="M56" s="64"/>
    </row>
    <row r="57" spans="3:13" ht="9.25" customHeight="1"/>
    <row r="58" spans="3:13">
      <c r="J58" s="65"/>
      <c r="M58" s="65"/>
    </row>
    <row r="60" spans="3:13" ht="17.5">
      <c r="I60" s="29">
        <v>1.02</v>
      </c>
    </row>
  </sheetData>
  <sheetProtection algorithmName="SHA-512" hashValue="0S0Tbpemhs/G5RTlzTw0yGfaQwnzahs6uEwGj2kBA1Frd/P2yWa2j6DwCdZtbMJh9TSWYPRo61MhKbtYAfndoQ==" saltValue="NC2F5xGEA0lQM3esyvYMyw==" spinCount="100000" sheet="1" objects="1" scenarios="1"/>
  <mergeCells count="46">
    <mergeCell ref="C3:M3"/>
    <mergeCell ref="C5:M6"/>
    <mergeCell ref="C7:M8"/>
    <mergeCell ref="C10:M10"/>
    <mergeCell ref="C12:G12"/>
    <mergeCell ref="J12:M12"/>
    <mergeCell ref="C13:G16"/>
    <mergeCell ref="H13:H16"/>
    <mergeCell ref="I13:I16"/>
    <mergeCell ref="J13:M16"/>
    <mergeCell ref="C19:F19"/>
    <mergeCell ref="G19:M19"/>
    <mergeCell ref="D27:D29"/>
    <mergeCell ref="F27:F29"/>
    <mergeCell ref="G27:G29"/>
    <mergeCell ref="H27:H29"/>
    <mergeCell ref="I27:I29"/>
    <mergeCell ref="D30:D32"/>
    <mergeCell ref="F30:F32"/>
    <mergeCell ref="G30:G32"/>
    <mergeCell ref="H30:H32"/>
    <mergeCell ref="I30:I32"/>
    <mergeCell ref="C22:C43"/>
    <mergeCell ref="C53:M53"/>
    <mergeCell ref="C56:H56"/>
    <mergeCell ref="M33:M34"/>
    <mergeCell ref="C44:E44"/>
    <mergeCell ref="C48:M48"/>
    <mergeCell ref="C49:M49"/>
    <mergeCell ref="C50:M50"/>
    <mergeCell ref="C51:M51"/>
    <mergeCell ref="M30:M32"/>
    <mergeCell ref="D33:D34"/>
    <mergeCell ref="F33:F34"/>
    <mergeCell ref="G33:G34"/>
    <mergeCell ref="H33:H34"/>
    <mergeCell ref="I33:I34"/>
    <mergeCell ref="M27:M29"/>
    <mergeCell ref="I23:I25"/>
    <mergeCell ref="D23:D25"/>
    <mergeCell ref="J23:J25"/>
    <mergeCell ref="L23:L25"/>
    <mergeCell ref="M23:M25"/>
    <mergeCell ref="F23:F25"/>
    <mergeCell ref="G23:G25"/>
    <mergeCell ref="H23:H25"/>
  </mergeCells>
  <dataValidations count="4">
    <dataValidation type="custom" allowBlank="1" showInputMessage="1" showErrorMessage="1" error="RENTA INFERIOR MÍNIMO EXIGIDO" sqref="J30 I33:J33 I30:I32 L35:L43 I35:J43 L22 I22:J22 I23 L26 I26:J27" xr:uid="{7705B756-929A-41A8-A90C-2CAF8BD4B61B}">
      <formula1>+IF(I22&lt;H22,"RENTA NO VÁLIDA",I22)</formula1>
    </dataValidation>
    <dataValidation type="custom" allowBlank="1" showInputMessage="1" showErrorMessage="1" sqref="H22 H26 H35:H43" xr:uid="{4D1491EF-89DF-4451-AEB3-AF7D18F76695}">
      <formula1>IF(H22&lt;G22,"RENTA INFERIOR AL MÍNIMO",H22)</formula1>
    </dataValidation>
    <dataValidation type="custom" allowBlank="1" showInputMessage="1" showErrorMessage="1" error="RENTA INFERIOR AL MÍNIMO" sqref="H23:H25 H27:H32" xr:uid="{0961F378-B6D0-42BE-A76E-EF84318988C9}">
      <formula1>IF(H23&lt;G23,"RENTA INFERIOR AL MÍNIMO",H23)</formula1>
    </dataValidation>
    <dataValidation type="custom" allowBlank="1" showInputMessage="1" showErrorMessage="1" error="RENTA INFERIOR AL MÍNIMO_x000a_" sqref="H33:H34" xr:uid="{A5CD3A42-E094-46B2-BE05-4A0AB7767AC0}">
      <formula1>IF(H33&lt;G33,"RENTA INFERIOR AL MÍNIMO",H33)</formula1>
    </dataValidation>
  </dataValidations>
  <printOptions horizontalCentered="1" verticalCentered="1"/>
  <pageMargins left="0" right="0" top="0" bottom="0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Anejo 3.1.1 Centro Adif </vt:lpstr>
      <vt:lpstr>Anejo 3.1.2 Este Adif</vt:lpstr>
      <vt:lpstr>Anejo 3.1.3 Noreste Adif</vt:lpstr>
      <vt:lpstr>Anejo 3.1.4 Noroeste Adif</vt:lpstr>
      <vt:lpstr>Anejo 3.1.5 Norte Adif</vt:lpstr>
      <vt:lpstr>Anejo 3.1.6 Sur Adif </vt:lpstr>
      <vt:lpstr>'Anejo 3.1.1 Centro Adif '!Área_de_impresión</vt:lpstr>
      <vt:lpstr>'Anejo 3.1.2 Este Adif'!Área_de_impresión</vt:lpstr>
      <vt:lpstr>'Anejo 3.1.3 Noreste Adif'!Área_de_impresión</vt:lpstr>
      <vt:lpstr>'Anejo 3.1.4 Noroeste Adif'!Área_de_impresión</vt:lpstr>
      <vt:lpstr>'Anejo 3.1.5 Norte Adif'!Área_de_impresión</vt:lpstr>
      <vt:lpstr>'Anejo 3.1.6 Sur Adif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8970790</dc:creator>
  <cp:lastModifiedBy>JOSE GOMEZ JIMENEZ</cp:lastModifiedBy>
  <cp:lastPrinted>2023-05-08T10:57:53Z</cp:lastPrinted>
  <dcterms:created xsi:type="dcterms:W3CDTF">2017-04-05T11:13:48Z</dcterms:created>
  <dcterms:modified xsi:type="dcterms:W3CDTF">2023-06-21T10:55:42Z</dcterms:modified>
</cp:coreProperties>
</file>