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APARCAMIENTOS/Documentación de licitación 2023/PARA PUBLICAR EN WEB/"/>
    </mc:Choice>
  </mc:AlternateContent>
  <xr:revisionPtr revIDLastSave="0" documentId="8_{70CAADFD-FEFF-47DE-996E-F8E97A4F2DDA}" xr6:coauthVersionLast="47" xr6:coauthVersionMax="47" xr10:uidLastSave="{00000000-0000-0000-0000-000000000000}"/>
  <bookViews>
    <workbookView xWindow="-110" yWindow="-110" windowWidth="19420" windowHeight="11620" xr2:uid="{5430CFEC-3615-4C19-9078-278C2AA37A71}"/>
  </bookViews>
  <sheets>
    <sheet name="Hoja1" sheetId="1" r:id="rId1"/>
  </sheets>
  <definedNames>
    <definedName name="_xlnm.Print_Area" localSheetId="0">Hoja1!$C$1:$Q$41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32" i="1" s="1"/>
  <c r="H31" i="1"/>
  <c r="H30" i="1" s="1"/>
  <c r="D29" i="1"/>
  <c r="H32" i="1" l="1"/>
  <c r="I32" i="1" s="1"/>
  <c r="F25" i="1" l="1"/>
  <c r="G25" i="1" s="1"/>
  <c r="F16" i="1"/>
  <c r="G16" i="1" s="1"/>
  <c r="J31" i="1"/>
  <c r="J30" i="1" s="1"/>
  <c r="D26" i="1"/>
  <c r="D24" i="1"/>
  <c r="D23" i="1"/>
  <c r="D22" i="1"/>
  <c r="D21" i="1"/>
  <c r="D20" i="1"/>
  <c r="D19" i="1"/>
  <c r="D18" i="1"/>
  <c r="D17" i="1"/>
  <c r="D15" i="1"/>
  <c r="D14" i="1"/>
  <c r="D28" i="1"/>
  <c r="J29" i="1"/>
  <c r="L29" i="1" s="1"/>
  <c r="N29" i="1" s="1"/>
  <c r="P29" i="1" s="1"/>
  <c r="R29" i="1" s="1"/>
  <c r="T29" i="1" s="1"/>
  <c r="V29" i="1" s="1"/>
  <c r="X29" i="1" s="1"/>
  <c r="H29" i="1"/>
  <c r="G14" i="1"/>
  <c r="Y14" i="1"/>
  <c r="Y15" i="1"/>
  <c r="X16" i="1"/>
  <c r="Y16" i="1" s="1"/>
  <c r="Y17" i="1"/>
  <c r="Y18" i="1"/>
  <c r="Y19" i="1"/>
  <c r="Y20" i="1"/>
  <c r="Y21" i="1"/>
  <c r="Y22" i="1"/>
  <c r="Y23" i="1"/>
  <c r="Y24" i="1"/>
  <c r="X25" i="1"/>
  <c r="Y25" i="1" s="1"/>
  <c r="Y26" i="1"/>
  <c r="X27" i="1"/>
  <c r="Y27" i="1" s="1"/>
  <c r="X33" i="1"/>
  <c r="Y33" i="1" s="1"/>
  <c r="Y34" i="1"/>
  <c r="X35" i="1"/>
  <c r="Y35" i="1" s="1"/>
  <c r="U14" i="1"/>
  <c r="W14" i="1"/>
  <c r="U15" i="1"/>
  <c r="W15" i="1"/>
  <c r="T16" i="1"/>
  <c r="U16" i="1" s="1"/>
  <c r="V16" i="1"/>
  <c r="W16" i="1" s="1"/>
  <c r="U17" i="1"/>
  <c r="W17" i="1"/>
  <c r="U18" i="1"/>
  <c r="W18" i="1"/>
  <c r="U19" i="1"/>
  <c r="W19" i="1"/>
  <c r="U20" i="1"/>
  <c r="W20" i="1"/>
  <c r="U21" i="1"/>
  <c r="W21" i="1"/>
  <c r="U22" i="1"/>
  <c r="W22" i="1"/>
  <c r="U23" i="1"/>
  <c r="W23" i="1"/>
  <c r="U24" i="1"/>
  <c r="W24" i="1"/>
  <c r="T25" i="1"/>
  <c r="U25" i="1"/>
  <c r="V25" i="1"/>
  <c r="W25" i="1" s="1"/>
  <c r="U26" i="1"/>
  <c r="W26" i="1"/>
  <c r="T27" i="1"/>
  <c r="U27" i="1" s="1"/>
  <c r="V27" i="1"/>
  <c r="W27" i="1"/>
  <c r="T33" i="1"/>
  <c r="U33" i="1" s="1"/>
  <c r="V33" i="1"/>
  <c r="W33" i="1" s="1"/>
  <c r="U34" i="1"/>
  <c r="W34" i="1"/>
  <c r="T35" i="1"/>
  <c r="U35" i="1" s="1"/>
  <c r="V35" i="1"/>
  <c r="W35" i="1" s="1"/>
  <c r="S14" i="1"/>
  <c r="S15" i="1"/>
  <c r="R16" i="1"/>
  <c r="S16" i="1" s="1"/>
  <c r="S17" i="1"/>
  <c r="S18" i="1"/>
  <c r="S19" i="1"/>
  <c r="S20" i="1"/>
  <c r="S21" i="1"/>
  <c r="S22" i="1"/>
  <c r="S23" i="1"/>
  <c r="S24" i="1"/>
  <c r="R25" i="1"/>
  <c r="S25" i="1" s="1"/>
  <c r="S26" i="1"/>
  <c r="R27" i="1"/>
  <c r="S27" i="1" s="1"/>
  <c r="R33" i="1"/>
  <c r="S33" i="1" s="1"/>
  <c r="S34" i="1"/>
  <c r="R35" i="1"/>
  <c r="S35" i="1" s="1"/>
  <c r="J16" i="1"/>
  <c r="K16" i="1" s="1"/>
  <c r="J25" i="1"/>
  <c r="L16" i="1"/>
  <c r="L25" i="1"/>
  <c r="N16" i="1"/>
  <c r="O16" i="1" s="1"/>
  <c r="N25" i="1"/>
  <c r="P16" i="1"/>
  <c r="P25" i="1"/>
  <c r="Q25" i="1" s="1"/>
  <c r="H16" i="1"/>
  <c r="I16" i="1" s="1"/>
  <c r="I14" i="1"/>
  <c r="H25" i="1"/>
  <c r="I25" i="1"/>
  <c r="Q34" i="1"/>
  <c r="P33" i="1"/>
  <c r="Q33" i="1" s="1"/>
  <c r="P27" i="1"/>
  <c r="Q27" i="1"/>
  <c r="Q26" i="1"/>
  <c r="Q24" i="1"/>
  <c r="Q23" i="1"/>
  <c r="Q22" i="1"/>
  <c r="Q21" i="1"/>
  <c r="Q20" i="1"/>
  <c r="Q19" i="1"/>
  <c r="Q18" i="1"/>
  <c r="Q17" i="1"/>
  <c r="Q16" i="1"/>
  <c r="Q15" i="1"/>
  <c r="Q14" i="1"/>
  <c r="O34" i="1"/>
  <c r="M34" i="1"/>
  <c r="K34" i="1"/>
  <c r="I34" i="1"/>
  <c r="G34" i="1"/>
  <c r="D34" i="1"/>
  <c r="M33" i="1"/>
  <c r="J33" i="1"/>
  <c r="K33" i="1" s="1"/>
  <c r="N27" i="1"/>
  <c r="O27" i="1"/>
  <c r="L27" i="1"/>
  <c r="M27" i="1" s="1"/>
  <c r="J27" i="1"/>
  <c r="K27" i="1" s="1"/>
  <c r="O26" i="1"/>
  <c r="M26" i="1"/>
  <c r="K26" i="1"/>
  <c r="I26" i="1"/>
  <c r="G26" i="1"/>
  <c r="O25" i="1"/>
  <c r="M25" i="1"/>
  <c r="K25" i="1"/>
  <c r="O24" i="1"/>
  <c r="M24" i="1"/>
  <c r="K24" i="1"/>
  <c r="I24" i="1"/>
  <c r="G24" i="1"/>
  <c r="O23" i="1"/>
  <c r="M23" i="1"/>
  <c r="K23" i="1"/>
  <c r="I23" i="1"/>
  <c r="G23" i="1"/>
  <c r="O22" i="1"/>
  <c r="M22" i="1"/>
  <c r="K22" i="1"/>
  <c r="I22" i="1"/>
  <c r="G22" i="1"/>
  <c r="O21" i="1"/>
  <c r="M21" i="1"/>
  <c r="K21" i="1"/>
  <c r="I21" i="1"/>
  <c r="G21" i="1"/>
  <c r="O20" i="1"/>
  <c r="M20" i="1"/>
  <c r="K20" i="1"/>
  <c r="I20" i="1"/>
  <c r="G20" i="1"/>
  <c r="O19" i="1"/>
  <c r="M19" i="1"/>
  <c r="K19" i="1"/>
  <c r="I19" i="1"/>
  <c r="G19" i="1"/>
  <c r="O18" i="1"/>
  <c r="M18" i="1"/>
  <c r="K18" i="1"/>
  <c r="I18" i="1"/>
  <c r="G18" i="1"/>
  <c r="O17" i="1"/>
  <c r="M17" i="1"/>
  <c r="K17" i="1"/>
  <c r="I17" i="1"/>
  <c r="G17" i="1"/>
  <c r="M16" i="1"/>
  <c r="O15" i="1"/>
  <c r="M15" i="1"/>
  <c r="K15" i="1"/>
  <c r="I15" i="1"/>
  <c r="G15" i="1"/>
  <c r="O14" i="1"/>
  <c r="M14" i="1"/>
  <c r="K14" i="1"/>
  <c r="P35" i="1"/>
  <c r="Q35" i="1" s="1"/>
  <c r="N33" i="1"/>
  <c r="O33" i="1" s="1"/>
  <c r="L33" i="1"/>
  <c r="M32" i="1" s="1"/>
  <c r="J35" i="1"/>
  <c r="K35" i="1" s="1"/>
  <c r="H27" i="1"/>
  <c r="I27" i="1" s="1"/>
  <c r="N35" i="1"/>
  <c r="O35" i="1" s="1"/>
  <c r="L35" i="1"/>
  <c r="M35" i="1" s="1"/>
  <c r="H33" i="1"/>
  <c r="I33" i="1" s="1"/>
  <c r="H35" i="1"/>
  <c r="I35" i="1" s="1"/>
  <c r="E24" i="1" l="1"/>
  <c r="D16" i="1"/>
  <c r="E16" i="1" s="1"/>
  <c r="E29" i="1"/>
  <c r="E18" i="1"/>
  <c r="J32" i="1"/>
  <c r="K32" i="1" s="1"/>
  <c r="L31" i="1"/>
  <c r="D25" i="1"/>
  <c r="D27" i="1" s="1"/>
  <c r="E27" i="1" s="1"/>
  <c r="E19" i="1"/>
  <c r="E23" i="1"/>
  <c r="F27" i="1"/>
  <c r="F33" i="1" s="1"/>
  <c r="E20" i="1"/>
  <c r="E15" i="1"/>
  <c r="E21" i="1"/>
  <c r="E26" i="1"/>
  <c r="E34" i="1"/>
  <c r="E28" i="1"/>
  <c r="E22" i="1"/>
  <c r="E17" i="1"/>
  <c r="G32" i="1"/>
  <c r="E25" i="1" l="1"/>
  <c r="L30" i="1"/>
  <c r="L32" i="1" s="1"/>
  <c r="N31" i="1"/>
  <c r="G27" i="1"/>
  <c r="N30" i="1" l="1"/>
  <c r="N32" i="1" s="1"/>
  <c r="O32" i="1" s="1"/>
  <c r="P31" i="1"/>
  <c r="G33" i="1"/>
  <c r="F35" i="1"/>
  <c r="D33" i="1"/>
  <c r="E33" i="1" s="1"/>
  <c r="P30" i="1" l="1"/>
  <c r="P32" i="1" s="1"/>
  <c r="R31" i="1"/>
  <c r="D35" i="1"/>
  <c r="E35" i="1" s="1"/>
  <c r="G35" i="1"/>
  <c r="R30" i="1" l="1"/>
  <c r="R32" i="1" s="1"/>
  <c r="S32" i="1" s="1"/>
  <c r="T31" i="1"/>
  <c r="Q32" i="1"/>
  <c r="T30" i="1" l="1"/>
  <c r="T32" i="1" s="1"/>
  <c r="V31" i="1"/>
  <c r="V30" i="1" l="1"/>
  <c r="V32" i="1" s="1"/>
  <c r="W32" i="1" s="1"/>
  <c r="X31" i="1"/>
  <c r="X30" i="1" s="1"/>
  <c r="U32" i="1"/>
  <c r="X32" i="1" l="1"/>
  <c r="D30" i="1"/>
  <c r="E30" i="1" s="1"/>
  <c r="Y32" i="1" l="1"/>
  <c r="D32" i="1"/>
  <c r="E32" i="1" s="1"/>
</calcChain>
</file>

<file path=xl/sharedStrings.xml><?xml version="1.0" encoding="utf-8"?>
<sst xmlns="http://schemas.openxmlformats.org/spreadsheetml/2006/main" count="43" uniqueCount="43">
  <si>
    <t>ANEJO 12</t>
  </si>
  <si>
    <t>MODELO DE CUENTA DE EXPLOTACIÓN PREVISIONAL</t>
  </si>
  <si>
    <t>PLIEGO DE CONDICIONES PARTICULARES</t>
  </si>
  <si>
    <t>EXPEDIENTE Nº 2023-160-00027</t>
  </si>
  <si>
    <t>TOTAL CONTRATO</t>
  </si>
  <si>
    <t>AÑOS PREVISTOS DE VIGENCIA DEL CONTRATO</t>
  </si>
  <si>
    <t xml:space="preserve">TOTAL </t>
  </si>
  <si>
    <t>% s/ventas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</si>
  <si>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</si>
  <si>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</si>
  <si>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</si>
  <si>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</si>
  <si>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</si>
  <si>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</si>
  <si>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</si>
  <si>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</si>
  <si>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</si>
  <si>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</si>
  <si>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 xml:space="preserve">VENTAS       </t>
  </si>
  <si>
    <t>COSTES MATERIA PRIMA</t>
  </si>
  <si>
    <t>MARGEN BRUTO</t>
  </si>
  <si>
    <t>COSTES PERSONAL</t>
  </si>
  <si>
    <t>COMISIONES T. BANCARIAS</t>
  </si>
  <si>
    <t>TASAS Y TRIBUTOS</t>
  </si>
  <si>
    <t>MANTENIMIENTO Y SUMINISTROS</t>
  </si>
  <si>
    <t>PUBLICIDAD Y PROMOCIÓN</t>
  </si>
  <si>
    <t>ESTRUCT. Y ADMON.</t>
  </si>
  <si>
    <t>GASTOS GENERALES</t>
  </si>
  <si>
    <t>OTROS COSTES (1)</t>
  </si>
  <si>
    <t>TOTAL GASTOS GENERALES</t>
  </si>
  <si>
    <t>AMORTIZACIONES</t>
  </si>
  <si>
    <t>MARGEN DE EXPLOTACIÓN ANTES DE RENTAS</t>
  </si>
  <si>
    <t>RENTA FIJA EXIGIDA EN LICITACIÓN</t>
  </si>
  <si>
    <t>RENTA MÍNIMA GARANTIZADA ANUAL</t>
  </si>
  <si>
    <t>RENTA RESULTANTE APLICANDO % RENTA VARIABLE OFERTADA (2)</t>
  </si>
  <si>
    <t>RENTA VARIABLE OFERTADA</t>
  </si>
  <si>
    <t>RENTA ANUAL A ABONAR</t>
  </si>
  <si>
    <t>MARGEN DE EXPLOTACION</t>
  </si>
  <si>
    <t>GASTOS EXTRAORDINARIOS</t>
  </si>
  <si>
    <t>Bº ANTES DE IMPUESTOS</t>
  </si>
  <si>
    <t>OBSERVACIONES:</t>
  </si>
  <si>
    <r>
      <t>Este modelo se cumplimentará (sólo las casillas en blanco) y se incluirá en el Sobre nº 3.
Debe tenerse en cuenta el Pliego de Condiciones Particulares del Expediente de Contratación y en especial la Estipulación 8.3 "PROPOSICIÓN ECONÓMICA" de dicho Pliego.
De existir diferencias entre los porcentajes de Renta Variable ofertada en el modelo de proposición económica y el modelo de cuenta de explotación previsional se atenderá exclusivamente a los porcentajes reflejados en el modelo de proposición económica.</t>
    </r>
    <r>
      <rPr>
        <sz val="14"/>
        <color rgb="FFFF0000"/>
        <rFont val="Open Sans"/>
        <family val="2"/>
      </rPr>
      <t xml:space="preserve">
</t>
    </r>
    <r>
      <rPr>
        <sz val="14"/>
        <rFont val="Open Sans"/>
        <family val="2"/>
      </rPr>
      <t xml:space="preserve">(1) Costes y gastos no comprendidos en otros subgrupos.
(2) Se calcula a los solos efectos de que el licitador pueda comprobar la renta anual a abonar aplicando el porcentaje de Renta Variable ofertado. </t>
    </r>
  </si>
  <si>
    <t>FIRMA Y SELLO 
EMPRESA OFERTANTE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</si>
</sst>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24">
    <font>
      <sz val="11"/>
      <color theme="1"/>
      <name val="Open Sans"/>
      <family val="2"/>
    </font>
    <font>
      <sz val="11"/>
      <color theme="1"/>
      <name val="Open Sans"/>
      <family val="2"/>
    </font>
    <font>
      <sz val="10"/>
      <color theme="0"/>
      <name val="Open Sans"/>
      <family val="2"/>
    </font>
    <font>
      <b/>
      <i/>
      <sz val="12"/>
      <color rgb="FFDD0055"/>
      <name val="Open Sans"/>
      <family val="2"/>
    </font>
    <font>
      <sz val="10"/>
      <name val="Open Sans"/>
      <family val="2"/>
    </font>
    <font>
      <b/>
      <sz val="22"/>
      <name val="Open Sans"/>
      <family val="2"/>
    </font>
    <font>
      <b/>
      <sz val="18"/>
      <name val="Open Sans"/>
      <family val="2"/>
    </font>
    <font>
      <b/>
      <sz val="48"/>
      <name val="Open Sans"/>
      <family val="2"/>
    </font>
    <font>
      <b/>
      <sz val="36"/>
      <name val="Open Sans"/>
      <family val="2"/>
    </font>
    <font>
      <b/>
      <sz val="28"/>
      <name val="Open Sans"/>
      <family val="2"/>
    </font>
    <font>
      <b/>
      <sz val="22"/>
      <color indexed="10"/>
      <name val="Open Sans"/>
      <family val="2"/>
    </font>
    <font>
      <sz val="10"/>
      <color rgb="FFFF0000"/>
      <name val="Open Sans"/>
      <family val="2"/>
    </font>
    <font>
      <b/>
      <sz val="22"/>
      <color rgb="FFFF0000"/>
      <name val="Open Sans"/>
      <family val="2"/>
    </font>
    <font>
      <b/>
      <sz val="16"/>
      <name val="Open Sans"/>
      <family val="2"/>
    </font>
    <font>
      <b/>
      <sz val="12"/>
      <name val="Open Sans"/>
      <family val="2"/>
    </font>
    <font>
      <sz val="12"/>
      <color theme="1"/>
      <name val="Open Sans"/>
      <family val="2"/>
    </font>
    <font>
      <sz val="14"/>
      <name val="Open Sans"/>
      <family val="2"/>
    </font>
    <font>
      <sz val="14"/>
      <color theme="1"/>
      <name val="Open Sans"/>
      <family val="2"/>
    </font>
    <font>
      <b/>
      <sz val="14"/>
      <name val="Open Sans"/>
      <family val="2"/>
    </font>
    <font>
      <b/>
      <sz val="10"/>
      <color rgb="FFFF0000"/>
      <name val="Open Sans"/>
      <family val="2"/>
    </font>
    <font>
      <sz val="14"/>
      <color rgb="FFFF0000"/>
      <name val="Open Sans"/>
      <family val="2"/>
    </font>
    <font>
      <sz val="11"/>
      <color theme="1"/>
      <name val="Calibri"/>
      <family val="2"/>
      <scheme val="minor"/>
    </font>
    <font>
      <b/>
      <sz val="14"/>
      <color theme="0" tint="-0.14999847407452621"/>
      <name val="Open Sans"/>
      <family val="2"/>
    </font>
    <font>
      <sz val="8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68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/>
  </cellStyleXfs>
  <cellXfs count="13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3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Protection="1"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Protection="1"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/>
    <xf numFmtId="0" fontId="18" fillId="4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>
      <alignment vertic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5" borderId="0" xfId="2" applyFont="1" applyFill="1" applyAlignment="1">
      <alignment horizontal="center" vertical="center" wrapText="1"/>
    </xf>
    <xf numFmtId="0" fontId="10" fillId="5" borderId="0" xfId="2" applyFont="1" applyFill="1" applyAlignment="1">
      <alignment horizontal="center" vertical="center"/>
    </xf>
    <xf numFmtId="0" fontId="4" fillId="6" borderId="2" xfId="0" applyFont="1" applyFill="1" applyBorder="1" applyAlignment="1" applyProtection="1">
      <alignment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9" fillId="2" borderId="0" xfId="2" applyFont="1" applyFill="1" applyAlignment="1">
      <alignment horizontal="center" vertical="center"/>
    </xf>
    <xf numFmtId="0" fontId="18" fillId="0" borderId="8" xfId="0" applyFont="1" applyBorder="1" applyAlignment="1" applyProtection="1">
      <alignment horizontal="left" vertical="center"/>
      <protection hidden="1"/>
    </xf>
    <xf numFmtId="164" fontId="16" fillId="6" borderId="11" xfId="0" applyNumberFormat="1" applyFont="1" applyFill="1" applyBorder="1" applyAlignment="1" applyProtection="1">
      <alignment horizontal="center" vertical="center" shrinkToFit="1"/>
      <protection hidden="1"/>
    </xf>
    <xf numFmtId="164" fontId="16" fillId="6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3" fillId="7" borderId="1" xfId="0" applyFont="1" applyFill="1" applyBorder="1" applyAlignment="1" applyProtection="1">
      <alignment horizontal="left" vertical="center"/>
      <protection hidden="1"/>
    </xf>
    <xf numFmtId="0" fontId="16" fillId="7" borderId="2" xfId="0" applyFont="1" applyFill="1" applyBorder="1" applyAlignment="1" applyProtection="1">
      <alignment vertical="center"/>
      <protection hidden="1"/>
    </xf>
    <xf numFmtId="164" fontId="16" fillId="7" borderId="9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10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12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13" xfId="0" applyNumberFormat="1" applyFont="1" applyFill="1" applyBorder="1" applyAlignment="1" applyProtection="1">
      <alignment horizontal="center" vertical="center" shrinkToFit="1"/>
      <protection hidden="1"/>
    </xf>
    <xf numFmtId="165" fontId="18" fillId="7" borderId="16" xfId="0" applyNumberFormat="1" applyFont="1" applyFill="1" applyBorder="1" applyAlignment="1" applyProtection="1">
      <alignment horizontal="right" vertical="center" shrinkToFit="1"/>
      <protection hidden="1"/>
    </xf>
    <xf numFmtId="164" fontId="16" fillId="7" borderId="11" xfId="0" applyNumberFormat="1" applyFont="1" applyFill="1" applyBorder="1" applyAlignment="1" applyProtection="1">
      <alignment horizontal="center" vertical="center" shrinkToFit="1"/>
      <protection hidden="1"/>
    </xf>
    <xf numFmtId="0" fontId="16" fillId="7" borderId="3" xfId="0" applyFont="1" applyFill="1" applyBorder="1" applyAlignment="1" applyProtection="1">
      <alignment vertical="center"/>
      <protection hidden="1"/>
    </xf>
    <xf numFmtId="0" fontId="9" fillId="5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 wrapText="1"/>
      <protection hidden="1"/>
    </xf>
    <xf numFmtId="165" fontId="18" fillId="7" borderId="26" xfId="0" applyNumberFormat="1" applyFont="1" applyFill="1" applyBorder="1" applyAlignment="1" applyProtection="1">
      <alignment horizontal="right" vertical="center" shrinkToFit="1"/>
      <protection hidden="1"/>
    </xf>
    <xf numFmtId="164" fontId="16" fillId="7" borderId="27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29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30" xfId="0" applyNumberFormat="1" applyFont="1" applyFill="1" applyBorder="1" applyAlignment="1" applyProtection="1">
      <alignment horizontal="center" vertical="center" shrinkToFit="1"/>
      <protection hidden="1"/>
    </xf>
    <xf numFmtId="164" fontId="16" fillId="6" borderId="31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32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33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34" xfId="0" applyNumberFormat="1" applyFont="1" applyFill="1" applyBorder="1" applyAlignment="1" applyProtection="1">
      <alignment horizontal="center" vertical="center" shrinkToFit="1"/>
      <protection hidden="1"/>
    </xf>
    <xf numFmtId="164" fontId="16" fillId="7" borderId="31" xfId="0" applyNumberFormat="1" applyFont="1" applyFill="1" applyBorder="1" applyAlignment="1" applyProtection="1">
      <alignment horizontal="center" vertical="center" shrinkToFit="1"/>
      <protection hidden="1"/>
    </xf>
    <xf numFmtId="164" fontId="16" fillId="6" borderId="34" xfId="0" applyNumberFormat="1" applyFont="1" applyFill="1" applyBorder="1" applyAlignment="1" applyProtection="1">
      <alignment horizontal="center" vertical="center" shrinkToFit="1"/>
      <protection hidden="1"/>
    </xf>
    <xf numFmtId="165" fontId="16" fillId="7" borderId="36" xfId="0" applyNumberFormat="1" applyFont="1" applyFill="1" applyBorder="1" applyAlignment="1" applyProtection="1">
      <alignment horizontal="left" vertical="center"/>
      <protection hidden="1"/>
    </xf>
    <xf numFmtId="165" fontId="16" fillId="7" borderId="37" xfId="0" applyNumberFormat="1" applyFont="1" applyFill="1" applyBorder="1" applyAlignment="1" applyProtection="1">
      <alignment horizontal="left" vertical="center"/>
      <protection hidden="1"/>
    </xf>
    <xf numFmtId="0" fontId="18" fillId="6" borderId="38" xfId="0" applyFont="1" applyFill="1" applyBorder="1" applyAlignment="1" applyProtection="1">
      <alignment horizontal="left" vertical="center"/>
      <protection hidden="1"/>
    </xf>
    <xf numFmtId="165" fontId="16" fillId="7" borderId="39" xfId="0" applyNumberFormat="1" applyFont="1" applyFill="1" applyBorder="1" applyAlignment="1" applyProtection="1">
      <alignment horizontal="left" vertical="center"/>
      <protection hidden="1"/>
    </xf>
    <xf numFmtId="165" fontId="16" fillId="7" borderId="40" xfId="0" applyNumberFormat="1" applyFont="1" applyFill="1" applyBorder="1" applyAlignment="1" applyProtection="1">
      <alignment horizontal="left" vertical="center"/>
      <protection hidden="1"/>
    </xf>
    <xf numFmtId="165" fontId="16" fillId="7" borderId="41" xfId="0" applyNumberFormat="1" applyFont="1" applyFill="1" applyBorder="1" applyAlignment="1" applyProtection="1">
      <alignment horizontal="left" vertical="center"/>
      <protection hidden="1"/>
    </xf>
    <xf numFmtId="0" fontId="18" fillId="6" borderId="38" xfId="0" applyFont="1" applyFill="1" applyBorder="1" applyAlignment="1" applyProtection="1">
      <alignment horizontal="left" vertical="center" wrapText="1"/>
      <protection hidden="1"/>
    </xf>
    <xf numFmtId="0" fontId="18" fillId="7" borderId="38" xfId="0" applyFont="1" applyFill="1" applyBorder="1" applyAlignment="1" applyProtection="1">
      <alignment horizontal="left" vertical="center" wrapText="1"/>
      <protection hidden="1"/>
    </xf>
    <xf numFmtId="165" fontId="18" fillId="6" borderId="38" xfId="0" applyNumberFormat="1" applyFont="1" applyFill="1" applyBorder="1" applyAlignment="1" applyProtection="1">
      <alignment horizontal="left" vertical="center"/>
      <protection hidden="1"/>
    </xf>
    <xf numFmtId="165" fontId="18" fillId="7" borderId="38" xfId="0" applyNumberFormat="1" applyFont="1" applyFill="1" applyBorder="1" applyAlignment="1" applyProtection="1">
      <alignment horizontal="left" vertical="center"/>
      <protection hidden="1"/>
    </xf>
    <xf numFmtId="165" fontId="18" fillId="6" borderId="41" xfId="0" applyNumberFormat="1" applyFont="1" applyFill="1" applyBorder="1" applyAlignment="1" applyProtection="1">
      <alignment horizontal="left" vertical="center"/>
      <protection hidden="1"/>
    </xf>
    <xf numFmtId="0" fontId="14" fillId="6" borderId="43" xfId="0" applyFont="1" applyFill="1" applyBorder="1" applyAlignment="1" applyProtection="1">
      <alignment horizontal="center" vertical="center"/>
      <protection hidden="1"/>
    </xf>
    <xf numFmtId="164" fontId="14" fillId="6" borderId="30" xfId="0" applyNumberFormat="1" applyFont="1" applyFill="1" applyBorder="1" applyAlignment="1" applyProtection="1">
      <alignment horizontal="center" vertical="center" wrapText="1"/>
      <protection hidden="1"/>
    </xf>
    <xf numFmtId="165" fontId="16" fillId="7" borderId="44" xfId="0" applyNumberFormat="1" applyFont="1" applyFill="1" applyBorder="1" applyAlignment="1" applyProtection="1">
      <alignment horizontal="right" vertical="center" shrinkToFit="1"/>
      <protection hidden="1"/>
    </xf>
    <xf numFmtId="165" fontId="16" fillId="7" borderId="29" xfId="0" applyNumberFormat="1" applyFont="1" applyFill="1" applyBorder="1" applyAlignment="1" applyProtection="1">
      <alignment horizontal="right" vertical="center" shrinkToFit="1"/>
      <protection hidden="1"/>
    </xf>
    <xf numFmtId="165" fontId="16" fillId="7" borderId="45" xfId="0" applyNumberFormat="1" applyFont="1" applyFill="1" applyBorder="1" applyAlignment="1" applyProtection="1">
      <alignment horizontal="right" vertical="center" shrinkToFit="1"/>
      <protection hidden="1"/>
    </xf>
    <xf numFmtId="165" fontId="18" fillId="6" borderId="46" xfId="0" applyNumberFormat="1" applyFont="1" applyFill="1" applyBorder="1" applyAlignment="1" applyProtection="1">
      <alignment horizontal="right" vertical="center" shrinkToFit="1"/>
      <protection hidden="1"/>
    </xf>
    <xf numFmtId="164" fontId="18" fillId="6" borderId="31" xfId="0" applyNumberFormat="1" applyFont="1" applyFill="1" applyBorder="1" applyAlignment="1" applyProtection="1">
      <alignment horizontal="center" vertical="center" shrinkToFit="1"/>
      <protection hidden="1"/>
    </xf>
    <xf numFmtId="165" fontId="18" fillId="7" borderId="46" xfId="0" applyNumberFormat="1" applyFont="1" applyFill="1" applyBorder="1" applyAlignment="1" applyProtection="1">
      <alignment horizontal="right" vertical="center" shrinkToFit="1"/>
      <protection hidden="1"/>
    </xf>
    <xf numFmtId="164" fontId="18" fillId="7" borderId="31" xfId="0" applyNumberFormat="1" applyFont="1" applyFill="1" applyBorder="1" applyAlignment="1" applyProtection="1">
      <alignment horizontal="center" vertical="center" shrinkToFit="1"/>
      <protection hidden="1"/>
    </xf>
    <xf numFmtId="165" fontId="18" fillId="6" borderId="47" xfId="0" applyNumberFormat="1" applyFont="1" applyFill="1" applyBorder="1" applyAlignment="1" applyProtection="1">
      <alignment horizontal="right" vertical="center" shrinkToFit="1"/>
      <protection hidden="1"/>
    </xf>
    <xf numFmtId="164" fontId="18" fillId="6" borderId="34" xfId="0" applyNumberFormat="1" applyFont="1" applyFill="1" applyBorder="1" applyAlignment="1" applyProtection="1">
      <alignment horizontal="center" vertical="center" shrinkToFit="1"/>
      <protection hidden="1"/>
    </xf>
    <xf numFmtId="0" fontId="18" fillId="3" borderId="48" xfId="0" applyFont="1" applyFill="1" applyBorder="1" applyAlignment="1" applyProtection="1">
      <alignment horizontal="center" vertical="center" wrapText="1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65" fontId="16" fillId="2" borderId="49" xfId="0" applyNumberFormat="1" applyFont="1" applyFill="1" applyBorder="1" applyAlignment="1" applyProtection="1">
      <alignment horizontal="right" vertical="center" shrinkToFit="1"/>
      <protection locked="0"/>
    </xf>
    <xf numFmtId="165" fontId="16" fillId="2" borderId="50" xfId="0" applyNumberFormat="1" applyFont="1" applyFill="1" applyBorder="1" applyAlignment="1" applyProtection="1">
      <alignment horizontal="right" vertical="center" shrinkToFit="1"/>
      <protection locked="0"/>
    </xf>
    <xf numFmtId="165" fontId="16" fillId="6" borderId="26" xfId="0" applyNumberFormat="1" applyFont="1" applyFill="1" applyBorder="1" applyAlignment="1" applyProtection="1">
      <alignment horizontal="right" vertical="center" shrinkToFit="1"/>
      <protection hidden="1"/>
    </xf>
    <xf numFmtId="165" fontId="16" fillId="2" borderId="24" xfId="0" applyNumberFormat="1" applyFont="1" applyFill="1" applyBorder="1" applyAlignment="1" applyProtection="1">
      <alignment horizontal="right" vertical="center" shrinkToFit="1"/>
      <protection locked="0"/>
    </xf>
    <xf numFmtId="165" fontId="16" fillId="2" borderId="22" xfId="0" applyNumberFormat="1" applyFont="1" applyFill="1" applyBorder="1" applyAlignment="1" applyProtection="1">
      <alignment horizontal="right" vertical="center" shrinkToFit="1"/>
      <protection locked="0"/>
    </xf>
    <xf numFmtId="165" fontId="16" fillId="2" borderId="0" xfId="0" applyNumberFormat="1" applyFont="1" applyFill="1" applyAlignment="1" applyProtection="1">
      <alignment horizontal="right" vertical="center" shrinkToFit="1"/>
      <protection locked="0"/>
    </xf>
    <xf numFmtId="165" fontId="18" fillId="7" borderId="11" xfId="0" applyNumberFormat="1" applyFont="1" applyFill="1" applyBorder="1" applyAlignment="1" applyProtection="1">
      <alignment horizontal="center" vertical="center" shrinkToFit="1"/>
      <protection hidden="1"/>
    </xf>
    <xf numFmtId="9" fontId="22" fillId="7" borderId="11" xfId="1" applyFont="1" applyFill="1" applyBorder="1" applyAlignment="1" applyProtection="1">
      <alignment horizontal="center" vertical="center" shrinkToFit="1"/>
      <protection hidden="1"/>
    </xf>
    <xf numFmtId="165" fontId="16" fillId="2" borderId="28" xfId="0" applyNumberFormat="1" applyFont="1" applyFill="1" applyBorder="1" applyAlignment="1" applyProtection="1">
      <alignment horizontal="right" vertical="center" shrinkToFit="1"/>
      <protection locked="0"/>
    </xf>
    <xf numFmtId="165" fontId="16" fillId="2" borderId="23" xfId="0" applyNumberFormat="1" applyFont="1" applyFill="1" applyBorder="1" applyAlignment="1" applyProtection="1">
      <alignment horizontal="right" vertical="center" shrinkToFit="1"/>
      <protection locked="0"/>
    </xf>
    <xf numFmtId="165" fontId="16" fillId="6" borderId="16" xfId="0" applyNumberFormat="1" applyFont="1" applyFill="1" applyBorder="1" applyAlignment="1" applyProtection="1">
      <alignment horizontal="right" vertical="center" shrinkToFit="1"/>
      <protection hidden="1"/>
    </xf>
    <xf numFmtId="165" fontId="16" fillId="2" borderId="25" xfId="0" applyNumberFormat="1" applyFont="1" applyFill="1" applyBorder="1" applyAlignment="1" applyProtection="1">
      <alignment horizontal="right" vertical="center" shrinkToFit="1"/>
      <protection locked="0"/>
    </xf>
    <xf numFmtId="9" fontId="18" fillId="7" borderId="11" xfId="1" applyFont="1" applyFill="1" applyBorder="1" applyAlignment="1" applyProtection="1">
      <alignment horizontal="center" vertical="center" shrinkToFit="1"/>
      <protection hidden="1"/>
    </xf>
    <xf numFmtId="165" fontId="18" fillId="7" borderId="31" xfId="0" applyNumberFormat="1" applyFont="1" applyFill="1" applyBorder="1" applyAlignment="1" applyProtection="1">
      <alignment horizontal="center" vertical="center" shrinkToFit="1"/>
      <protection hidden="1"/>
    </xf>
    <xf numFmtId="9" fontId="18" fillId="7" borderId="31" xfId="1" applyFont="1" applyFill="1" applyBorder="1" applyAlignment="1" applyProtection="1">
      <alignment horizontal="center" vertical="center" shrinkToFit="1"/>
      <protection hidden="1"/>
    </xf>
    <xf numFmtId="0" fontId="18" fillId="5" borderId="9" xfId="2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10" fontId="18" fillId="7" borderId="16" xfId="1" applyNumberFormat="1" applyFont="1" applyFill="1" applyBorder="1" applyAlignment="1" applyProtection="1">
      <alignment horizontal="right" vertical="center" shrinkToFit="1"/>
      <protection hidden="1"/>
    </xf>
    <xf numFmtId="10" fontId="18" fillId="7" borderId="26" xfId="1" applyNumberFormat="1" applyFont="1" applyFill="1" applyBorder="1" applyAlignment="1" applyProtection="1">
      <alignment horizontal="right" vertical="center" shrinkToFit="1"/>
      <protection hidden="1"/>
    </xf>
    <xf numFmtId="0" fontId="6" fillId="6" borderId="1" xfId="2" applyFont="1" applyFill="1" applyBorder="1" applyAlignment="1" applyProtection="1">
      <alignment horizontal="center" vertical="center"/>
      <protection hidden="1"/>
    </xf>
    <xf numFmtId="0" fontId="6" fillId="6" borderId="2" xfId="2" applyFont="1" applyFill="1" applyBorder="1" applyAlignment="1" applyProtection="1">
      <alignment horizontal="center" vertical="center"/>
      <protection hidden="1"/>
    </xf>
    <xf numFmtId="0" fontId="6" fillId="6" borderId="4" xfId="2" applyFont="1" applyFill="1" applyBorder="1" applyAlignment="1" applyProtection="1">
      <alignment horizontal="center" vertical="center" wrapText="1"/>
      <protection hidden="1"/>
    </xf>
    <xf numFmtId="0" fontId="12" fillId="6" borderId="5" xfId="2" applyFont="1" applyFill="1" applyBorder="1" applyAlignment="1" applyProtection="1">
      <alignment horizontal="center" vertical="center"/>
      <protection hidden="1"/>
    </xf>
    <xf numFmtId="0" fontId="5" fillId="6" borderId="5" xfId="2" applyFont="1" applyFill="1" applyBorder="1" applyAlignment="1" applyProtection="1">
      <alignment horizontal="center" vertical="center"/>
      <protection hidden="1"/>
    </xf>
    <xf numFmtId="10" fontId="18" fillId="2" borderId="26" xfId="1" applyNumberFormat="1" applyFont="1" applyFill="1" applyBorder="1" applyAlignment="1" applyProtection="1">
      <alignment horizontal="right" vertical="center" shrinkToFit="1"/>
      <protection locked="0"/>
    </xf>
    <xf numFmtId="0" fontId="14" fillId="6" borderId="36" xfId="0" applyFont="1" applyFill="1" applyBorder="1" applyAlignment="1" applyProtection="1">
      <alignment horizontal="center" vertical="center"/>
      <protection hidden="1"/>
    </xf>
    <xf numFmtId="0" fontId="15" fillId="6" borderId="42" xfId="0" applyFont="1" applyFill="1" applyBorder="1" applyAlignment="1" applyProtection="1">
      <alignment horizontal="center" vertical="center"/>
      <protection hidden="1"/>
    </xf>
    <xf numFmtId="0" fontId="14" fillId="6" borderId="46" xfId="0" applyFont="1" applyFill="1" applyBorder="1" applyAlignment="1" applyProtection="1">
      <alignment horizontal="center" vertical="center" wrapText="1"/>
      <protection hidden="1"/>
    </xf>
    <xf numFmtId="0" fontId="14" fillId="6" borderId="11" xfId="0" applyFont="1" applyFill="1" applyBorder="1" applyAlignment="1" applyProtection="1">
      <alignment horizontal="center" vertical="center" wrapText="1"/>
      <protection hidden="1"/>
    </xf>
    <xf numFmtId="0" fontId="14" fillId="6" borderId="11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31" xfId="0" applyFont="1" applyFill="1" applyBorder="1" applyAlignment="1" applyProtection="1">
      <alignment horizontal="center" vertical="center"/>
      <protection hidden="1"/>
    </xf>
    <xf numFmtId="0" fontId="14" fillId="6" borderId="38" xfId="0" applyFont="1" applyFill="1" applyBorder="1" applyAlignment="1" applyProtection="1">
      <alignment horizontal="center" vertical="center"/>
      <protection hidden="1"/>
    </xf>
    <xf numFmtId="0" fontId="14" fillId="6" borderId="26" xfId="0" applyFont="1" applyFill="1" applyBorder="1" applyAlignment="1" applyProtection="1">
      <alignment horizontal="center" vertical="center"/>
      <protection hidden="1"/>
    </xf>
    <xf numFmtId="0" fontId="14" fillId="6" borderId="35" xfId="0" applyFont="1" applyFill="1" applyBorder="1" applyAlignment="1" applyProtection="1">
      <alignment horizontal="center" vertical="center"/>
      <protection hidden="1"/>
    </xf>
    <xf numFmtId="0" fontId="16" fillId="0" borderId="23" xfId="2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6" fillId="7" borderId="4" xfId="0" applyFont="1" applyFill="1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protection hidden="1"/>
    </xf>
    <xf numFmtId="0" fontId="0" fillId="0" borderId="6" xfId="0" applyBorder="1" applyAlignment="1" applyProtection="1">
      <protection hidden="1"/>
    </xf>
  </cellXfs>
  <cellStyles count="3">
    <cellStyle name="Normal" xfId="0" builtinId="0"/>
    <cellStyle name="Normal 2" xfId="2" xr:uid="{F373E119-C57A-4301-A331-9A5199D70D4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714250" cy="884466"/>
    <xdr:pic>
      <xdr:nvPicPr>
        <xdr:cNvPr id="2" name="Imagen 1">
          <a:extLst>
            <a:ext uri="{FF2B5EF4-FFF2-40B4-BE49-F238E27FC236}">
              <a16:creationId xmlns:a16="http://schemas.microsoft.com/office/drawing/2014/main" id="{CB3E2597-7559-46A6-B8D7-6C14360D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0"/>
          <a:ext cx="4714250" cy="884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BD96-C753-4B10-BF2D-3B4F72FD6688}">
  <sheetPr>
    <pageSetUpPr fitToPage="1"/>
  </sheetPr>
  <dimension ref="A1:Y41"/>
  <sheetViews>
    <sheetView showGridLines="0" tabSelected="1" zoomScale="70" zoomScaleNormal="70" workbookViewId="0">
      <selection activeCell="D31" sqref="D31"/>
    </sheetView>
  </sheetViews>
  <sheetFormatPr baseColWidth="10" defaultColWidth="11.4140625" defaultRowHeight="14"/>
  <cols>
    <col min="1" max="1" width="5.08203125" style="1" customWidth="1"/>
    <col min="2" max="2" width="19.6640625" style="1" hidden="1" customWidth="1"/>
    <col min="3" max="3" width="78.9140625" style="18" customWidth="1"/>
    <col min="4" max="4" width="16.08203125" style="18" customWidth="1"/>
    <col min="5" max="5" width="11.4140625" style="18" bestFit="1"/>
    <col min="6" max="6" width="15.08203125" style="18" customWidth="1"/>
    <col min="7" max="7" width="8.08203125" style="18" customWidth="1"/>
    <col min="8" max="8" width="15.08203125" style="18" customWidth="1"/>
    <col min="9" max="9" width="8.08203125" style="18" customWidth="1"/>
    <col min="10" max="10" width="15.08203125" style="18" customWidth="1"/>
    <col min="11" max="11" width="8.08203125" style="18" customWidth="1"/>
    <col min="12" max="12" width="15.08203125" style="18" customWidth="1"/>
    <col min="13" max="13" width="8.08203125" style="18" customWidth="1"/>
    <col min="14" max="14" width="15.08203125" style="18" customWidth="1"/>
    <col min="15" max="15" width="8.08203125" style="18" customWidth="1"/>
    <col min="16" max="16" width="15.08203125" style="18" customWidth="1"/>
    <col min="17" max="17" width="8.08203125" style="18" customWidth="1"/>
    <col min="18" max="18" width="15.08203125" style="19" customWidth="1"/>
    <col min="19" max="19" width="8.08203125" style="19" customWidth="1"/>
    <col min="20" max="20" width="15.08203125" style="19" customWidth="1"/>
    <col min="21" max="21" width="8.08203125" style="19" customWidth="1"/>
    <col min="22" max="22" width="15.08203125" style="19" customWidth="1"/>
    <col min="23" max="23" width="8.08203125" style="19" customWidth="1"/>
    <col min="24" max="24" width="15.08203125" style="19" customWidth="1"/>
    <col min="25" max="25" width="8.08203125" style="19" customWidth="1"/>
    <col min="26" max="16384" width="11.4140625" style="19"/>
  </cols>
  <sheetData>
    <row r="1" spans="1:25" s="23" customFormat="1" ht="15.5">
      <c r="A1" s="21"/>
      <c r="B1" s="21"/>
      <c r="C1" s="22"/>
    </row>
    <row r="2" spans="1:25" s="23" customFormat="1" ht="30.75" customHeight="1">
      <c r="A2" s="21"/>
      <c r="B2" s="21"/>
      <c r="E2" s="24"/>
    </row>
    <row r="3" spans="1:25" s="23" customFormat="1" ht="11.25" customHeight="1">
      <c r="A3" s="25"/>
      <c r="B3" s="21"/>
      <c r="C3" s="26"/>
      <c r="D3" s="26"/>
      <c r="E3" s="26"/>
    </row>
    <row r="4" spans="1:25" s="23" customFormat="1" ht="45.75" customHeight="1">
      <c r="A4" s="25"/>
      <c r="B4" s="21"/>
      <c r="C4" s="47"/>
      <c r="D4" s="47"/>
      <c r="E4" s="47"/>
      <c r="F4" s="47"/>
      <c r="G4" s="47"/>
      <c r="H4" s="47"/>
      <c r="I4" s="47"/>
      <c r="J4" s="47"/>
      <c r="K4" s="47"/>
      <c r="L4" s="47" t="s">
        <v>0</v>
      </c>
      <c r="M4" s="47"/>
      <c r="N4" s="47"/>
      <c r="O4" s="47"/>
      <c r="P4" s="47"/>
      <c r="Q4" s="47"/>
      <c r="R4" s="47"/>
    </row>
    <row r="5" spans="1:25" s="23" customFormat="1" ht="9" customHeight="1">
      <c r="A5" s="21"/>
      <c r="B5" s="21"/>
      <c r="C5" s="27"/>
      <c r="D5" s="27"/>
      <c r="G5" s="32"/>
      <c r="I5" s="32"/>
      <c r="J5" s="32"/>
      <c r="K5" s="32"/>
      <c r="L5" s="32"/>
      <c r="M5" s="32"/>
      <c r="N5" s="32"/>
      <c r="O5" s="32"/>
      <c r="P5" s="32"/>
      <c r="Q5" s="32"/>
    </row>
    <row r="6" spans="1:25" s="23" customFormat="1" ht="35">
      <c r="A6" s="21"/>
      <c r="B6" s="28"/>
      <c r="C6" s="46"/>
      <c r="D6" s="46"/>
      <c r="E6" s="46"/>
      <c r="F6" s="46"/>
      <c r="G6" s="46"/>
      <c r="H6" s="46"/>
      <c r="I6" s="46"/>
      <c r="J6" s="46"/>
      <c r="K6" s="46"/>
      <c r="L6" s="46" t="s">
        <v>1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23" customFormat="1" ht="35.25" customHeight="1">
      <c r="A7" s="21"/>
      <c r="B7" s="29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3" customFormat="1" ht="23.5" thickBot="1">
      <c r="A8" s="1"/>
      <c r="B8" s="1"/>
      <c r="C8" s="4"/>
      <c r="D8" s="4"/>
      <c r="E8" s="2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" customFormat="1" ht="23">
      <c r="A9" s="1"/>
      <c r="B9" s="1"/>
      <c r="C9" s="103"/>
      <c r="D9" s="48"/>
      <c r="E9" s="30"/>
      <c r="F9" s="104"/>
      <c r="G9" s="104"/>
      <c r="H9" s="104"/>
      <c r="I9" s="30"/>
      <c r="J9" s="30"/>
      <c r="K9" s="30"/>
      <c r="L9" s="104" t="s">
        <v>2</v>
      </c>
      <c r="M9" s="30"/>
      <c r="N9" s="30"/>
      <c r="O9" s="30"/>
      <c r="P9" s="30"/>
      <c r="Q9" s="114"/>
      <c r="R9" s="114"/>
      <c r="S9" s="114"/>
      <c r="T9" s="114"/>
      <c r="U9" s="114"/>
      <c r="V9" s="114"/>
      <c r="W9" s="114"/>
      <c r="X9" s="114"/>
      <c r="Y9" s="115"/>
    </row>
    <row r="10" spans="1:25" s="3" customFormat="1" ht="28.5" thickBot="1">
      <c r="A10" s="1"/>
      <c r="B10" s="1"/>
      <c r="C10" s="105"/>
      <c r="D10" s="49"/>
      <c r="E10" s="31"/>
      <c r="F10" s="106"/>
      <c r="G10" s="106"/>
      <c r="H10" s="106"/>
      <c r="I10" s="31"/>
      <c r="J10" s="31"/>
      <c r="K10" s="31"/>
      <c r="L10" s="107" t="s">
        <v>3</v>
      </c>
      <c r="M10" s="31"/>
      <c r="N10" s="31"/>
      <c r="O10" s="31"/>
      <c r="P10" s="31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1:25" s="3" customFormat="1" ht="13" thickBot="1">
      <c r="A11" s="1"/>
      <c r="B11" s="1"/>
      <c r="C11" s="5"/>
      <c r="D11" s="5"/>
      <c r="E11" s="5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3" customFormat="1" ht="18.5" thickBot="1">
      <c r="A12" s="6"/>
      <c r="B12" s="6"/>
      <c r="C12" s="36"/>
      <c r="D12" s="109" t="s">
        <v>4</v>
      </c>
      <c r="E12" s="110"/>
      <c r="F12" s="121" t="s">
        <v>5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3"/>
    </row>
    <row r="13" spans="1:25" s="3" customFormat="1" ht="38" customHeight="1" thickBot="1">
      <c r="A13" s="6"/>
      <c r="B13" s="6"/>
      <c r="C13" s="33"/>
      <c r="D13" s="71" t="s">
        <v>6</v>
      </c>
      <c r="E13" s="72" t="s">
        <v>7</v>
      </c>
      <c r="F13" s="111" t="s">
        <v>8</v>
      </c>
      <c r="G13" s="112"/>
      <c r="H13" s="113" t="s">
        <v>9</v>
      </c>
      <c r="I13" s="113"/>
      <c r="J13" s="113" t="s">
        <v>10</v>
      </c>
      <c r="K13" s="113"/>
      <c r="L13" s="113" t="s">
        <v>11</v>
      </c>
      <c r="M13" s="113"/>
      <c r="N13" s="113" t="s">
        <v>12</v>
      </c>
      <c r="O13" s="113"/>
      <c r="P13" s="118" t="s">
        <v>13</v>
      </c>
      <c r="Q13" s="119"/>
      <c r="R13" s="113" t="s">
        <v>14</v>
      </c>
      <c r="S13" s="113"/>
      <c r="T13" s="118" t="s">
        <v>15</v>
      </c>
      <c r="U13" s="119"/>
      <c r="V13" s="113" t="s">
        <v>16</v>
      </c>
      <c r="W13" s="113"/>
      <c r="X13" s="118" t="s">
        <v>17</v>
      </c>
      <c r="Y13" s="120"/>
    </row>
    <row r="14" spans="1:25" s="9" customFormat="1" ht="17.5">
      <c r="A14" s="7"/>
      <c r="B14" s="7"/>
      <c r="C14" s="60" t="s">
        <v>18</v>
      </c>
      <c r="D14" s="73" t="str">
        <f>+IF(F14&lt;&gt;"",F14+H14+J14+L14+N14+P14+R14+T14+V14+X14,"")</f>
        <v/>
      </c>
      <c r="E14" s="74"/>
      <c r="F14" s="84"/>
      <c r="G14" s="51" t="str">
        <f>IF(F14&lt;&gt;"",F14/$F$14,"")</f>
        <v/>
      </c>
      <c r="H14" s="92"/>
      <c r="I14" s="51" t="str">
        <f>+IF(H14&lt;&gt;"",(H14-(F14))/F14,"")</f>
        <v/>
      </c>
      <c r="J14" s="84"/>
      <c r="K14" s="51" t="str">
        <f>+IF(J14&lt;&gt;"",(J14-(H14))/H14,"")</f>
        <v/>
      </c>
      <c r="L14" s="84"/>
      <c r="M14" s="51" t="str">
        <f>+IF(L14&lt;&gt;"",(L14-(J14))/J14,"")</f>
        <v/>
      </c>
      <c r="N14" s="84"/>
      <c r="O14" s="51" t="str">
        <f>+IF(N14&lt;&gt;"",(N14-(L14))/L14,"")</f>
        <v/>
      </c>
      <c r="P14" s="84"/>
      <c r="Q14" s="51" t="str">
        <f>+IF(P14&lt;&gt;"",(P14-(N14))/N14,"")</f>
        <v/>
      </c>
      <c r="R14" s="84"/>
      <c r="S14" s="51" t="str">
        <f>+IF(R14&lt;&gt;"",(R14-(P14))/P14,"")</f>
        <v/>
      </c>
      <c r="T14" s="84"/>
      <c r="U14" s="51" t="str">
        <f>+IF(T14&lt;&gt;"",(T14-(R14))/R14,"")</f>
        <v/>
      </c>
      <c r="V14" s="84"/>
      <c r="W14" s="51" t="str">
        <f>+IF(V14&lt;&gt;"",(V14-(T14))/T14,"")</f>
        <v/>
      </c>
      <c r="X14" s="84"/>
      <c r="Y14" s="52" t="str">
        <f>+IF(X14&lt;&gt;"",(X14-(V14))/V14,"")</f>
        <v/>
      </c>
    </row>
    <row r="15" spans="1:25" s="9" customFormat="1" ht="18" thickBot="1">
      <c r="A15" s="7"/>
      <c r="B15" s="7"/>
      <c r="C15" s="61" t="s">
        <v>19</v>
      </c>
      <c r="D15" s="75" t="str">
        <f>+IF(F15&lt;&gt;"",F15+H15+J15+L15+N15+P15+R15+T15+V15+X15,"")</f>
        <v/>
      </c>
      <c r="E15" s="53" t="str">
        <f>IF(ISERR(+D15/$D$14)," ",D15/$D$14)</f>
        <v xml:space="preserve"> </v>
      </c>
      <c r="F15" s="85"/>
      <c r="G15" s="40" t="str">
        <f>IF(ISERR(+F15/$F$14)," ",F15/$F$14)</f>
        <v xml:space="preserve"> </v>
      </c>
      <c r="H15" s="93"/>
      <c r="I15" s="42" t="str">
        <f>+IF(H15&lt;&gt;"",(H15-(F15))/F15,"")</f>
        <v/>
      </c>
      <c r="J15" s="85"/>
      <c r="K15" s="40" t="str">
        <f>+IF(J15&lt;&gt;"",(J15-(H15))/H15,"")</f>
        <v/>
      </c>
      <c r="L15" s="85"/>
      <c r="M15" s="40" t="str">
        <f>+IF(L15&lt;&gt;"",(L15-(J15))/J15,"")</f>
        <v/>
      </c>
      <c r="N15" s="85"/>
      <c r="O15" s="40" t="str">
        <f>+IF(N15&lt;&gt;"",(N15-(L15))/L15,"")</f>
        <v/>
      </c>
      <c r="P15" s="85"/>
      <c r="Q15" s="40" t="str">
        <f>+IF(P15&lt;&gt;"",(P15-(N15))/N15,"")</f>
        <v/>
      </c>
      <c r="R15" s="85"/>
      <c r="S15" s="40" t="str">
        <f>+IF(R15&lt;&gt;"",(R15-(P15))/P15,"")</f>
        <v/>
      </c>
      <c r="T15" s="85"/>
      <c r="U15" s="40" t="str">
        <f>+IF(T15&lt;&gt;"",(T15-(R15))/R15,"")</f>
        <v/>
      </c>
      <c r="V15" s="85"/>
      <c r="W15" s="40" t="str">
        <f>+IF(V15&lt;&gt;"",(V15-(T15))/T15,"")</f>
        <v/>
      </c>
      <c r="X15" s="85"/>
      <c r="Y15" s="53" t="str">
        <f>+IF(X15&lt;&gt;"",(X15-(V15))/V15,"")</f>
        <v/>
      </c>
    </row>
    <row r="16" spans="1:25" s="9" customFormat="1" ht="18.5" thickBot="1">
      <c r="A16" s="7"/>
      <c r="B16" s="7"/>
      <c r="C16" s="62" t="s">
        <v>20</v>
      </c>
      <c r="D16" s="76" t="str">
        <f>+IF(D14&lt;&gt;"",D14-D15,"")</f>
        <v/>
      </c>
      <c r="E16" s="77" t="str">
        <f>IF(ISERR(+D16/$D$14)," ",D16/$D$14)</f>
        <v xml:space="preserve"> </v>
      </c>
      <c r="F16" s="86" t="str">
        <f>+IF(F14&lt;&gt;"",F14-F15,"")</f>
        <v/>
      </c>
      <c r="G16" s="34" t="str">
        <f t="shared" ref="G16:G27" si="0">IF(ISERR(+F16/$F$14)," ",F16/$F$14)</f>
        <v xml:space="preserve"> </v>
      </c>
      <c r="H16" s="94" t="str">
        <f>+IF(H14&lt;&gt;"",H14-H15,"")</f>
        <v/>
      </c>
      <c r="I16" s="34" t="str">
        <f>IF(ISERR(+H16/$H$14)," ",H16/$H$14)</f>
        <v xml:space="preserve"> </v>
      </c>
      <c r="J16" s="86" t="str">
        <f>+IF(J14&lt;&gt;"",J14-J15,"")</f>
        <v/>
      </c>
      <c r="K16" s="34" t="str">
        <f>IF(ISERR(+J16/$J$14)," ",J16/$J$14)</f>
        <v xml:space="preserve"> </v>
      </c>
      <c r="L16" s="86" t="str">
        <f>+IF(L14&lt;&gt;"",L14-L15,"")</f>
        <v/>
      </c>
      <c r="M16" s="34" t="str">
        <f>IF(ISERR(+L16/$L$14)," ",L16/$L$14)</f>
        <v xml:space="preserve"> </v>
      </c>
      <c r="N16" s="86" t="str">
        <f>+IF(N14&lt;&gt;"",N14-N15,"")</f>
        <v/>
      </c>
      <c r="O16" s="34" t="str">
        <f>IF(ISERR(+N16/$N$14)," ",N16/$N$14)</f>
        <v xml:space="preserve"> </v>
      </c>
      <c r="P16" s="86" t="str">
        <f>+IF(P14&lt;&gt;"",P14-P15,"")</f>
        <v/>
      </c>
      <c r="Q16" s="34" t="str">
        <f>IF(ISERR(+P16/$N$14)," ",P16/$N$14)</f>
        <v xml:space="preserve"> </v>
      </c>
      <c r="R16" s="86" t="str">
        <f>+IF(R14&lt;&gt;"",R14-R15,"")</f>
        <v/>
      </c>
      <c r="S16" s="34" t="str">
        <f>IF(ISERR(+R16/$N$14)," ",R16/$N$14)</f>
        <v xml:space="preserve"> </v>
      </c>
      <c r="T16" s="86" t="str">
        <f>+IF(T14&lt;&gt;"",T14-T15,"")</f>
        <v/>
      </c>
      <c r="U16" s="34" t="str">
        <f>IF(ISERR(+T16/$N$14)," ",T16/$N$14)</f>
        <v xml:space="preserve"> </v>
      </c>
      <c r="V16" s="86" t="str">
        <f>+IF(V14&lt;&gt;"",V14-V15,"")</f>
        <v/>
      </c>
      <c r="W16" s="34" t="str">
        <f>IF(ISERR(+V16/$N$14)," ",V16/$N$14)</f>
        <v xml:space="preserve"> </v>
      </c>
      <c r="X16" s="86" t="str">
        <f>+IF(X14&lt;&gt;"",X14-X15,"")</f>
        <v/>
      </c>
      <c r="Y16" s="54" t="str">
        <f>IF(ISERR(+X16/$N$14)," ",X16/$N$14)</f>
        <v xml:space="preserve"> </v>
      </c>
    </row>
    <row r="17" spans="1:25" s="9" customFormat="1" ht="17.5">
      <c r="A17" s="7"/>
      <c r="B17" s="7"/>
      <c r="C17" s="63" t="s">
        <v>21</v>
      </c>
      <c r="D17" s="75" t="str">
        <f t="shared" ref="D17:D24" si="1">+IF(F17&lt;&gt;"",F17+H17+J17+L17+N17+P17+R17+T17+V17+X17,"")</f>
        <v/>
      </c>
      <c r="E17" s="55" t="str">
        <f t="shared" ref="E17:E35" si="2">IF(ISERR(+D17/$D$14)," ",D17/$D$14)</f>
        <v xml:space="preserve"> </v>
      </c>
      <c r="F17" s="87"/>
      <c r="G17" s="41" t="str">
        <f t="shared" si="0"/>
        <v xml:space="preserve"> </v>
      </c>
      <c r="H17" s="93"/>
      <c r="I17" s="41" t="str">
        <f t="shared" ref="I17:I24" si="3">+IF(H17&lt;&gt;"",(H17-(F17))/F17,"")</f>
        <v/>
      </c>
      <c r="J17" s="87"/>
      <c r="K17" s="41" t="str">
        <f>+IF(J17&lt;&gt;"",(J17-(H17))/H17,"")</f>
        <v/>
      </c>
      <c r="L17" s="87"/>
      <c r="M17" s="41" t="str">
        <f t="shared" ref="M17:M24" si="4">+IF(L17&lt;&gt;"",(L17-(J17))/J17,"")</f>
        <v/>
      </c>
      <c r="N17" s="87"/>
      <c r="O17" s="41" t="str">
        <f t="shared" ref="O17:O24" si="5">+IF(N17&lt;&gt;"",(N17-(L17))/L17,"")</f>
        <v/>
      </c>
      <c r="P17" s="87"/>
      <c r="Q17" s="41" t="str">
        <f t="shared" ref="Q17:Q24" si="6">+IF(P17&lt;&gt;"",(P17-(N17))/N17,"")</f>
        <v/>
      </c>
      <c r="R17" s="87"/>
      <c r="S17" s="41" t="str">
        <f t="shared" ref="S17:S24" si="7">+IF(R17&lt;&gt;"",(R17-(P17))/P17,"")</f>
        <v/>
      </c>
      <c r="T17" s="87"/>
      <c r="U17" s="41" t="str">
        <f t="shared" ref="U17:U24" si="8">+IF(T17&lt;&gt;"",(T17-(R17))/R17,"")</f>
        <v/>
      </c>
      <c r="V17" s="87"/>
      <c r="W17" s="41" t="str">
        <f t="shared" ref="W17:W24" si="9">+IF(V17&lt;&gt;"",(V17-(T17))/T17,"")</f>
        <v/>
      </c>
      <c r="X17" s="87"/>
      <c r="Y17" s="55" t="str">
        <f t="shared" ref="Y17:Y24" si="10">+IF(X17&lt;&gt;"",(X17-(V17))/V17,"")</f>
        <v/>
      </c>
    </row>
    <row r="18" spans="1:25" s="9" customFormat="1" ht="17.5">
      <c r="A18" s="7"/>
      <c r="B18" s="7"/>
      <c r="C18" s="64" t="s">
        <v>22</v>
      </c>
      <c r="D18" s="75" t="str">
        <f t="shared" si="1"/>
        <v/>
      </c>
      <c r="E18" s="56" t="str">
        <f t="shared" si="2"/>
        <v xml:space="preserve"> </v>
      </c>
      <c r="F18" s="88"/>
      <c r="G18" s="39" t="str">
        <f t="shared" si="0"/>
        <v xml:space="preserve"> </v>
      </c>
      <c r="H18" s="93"/>
      <c r="I18" s="39" t="str">
        <f t="shared" si="3"/>
        <v/>
      </c>
      <c r="J18" s="88"/>
      <c r="K18" s="39" t="str">
        <f t="shared" ref="K18:K24" si="11">+IF(J18&lt;&gt;"",(J18-(H18))/H18,"")</f>
        <v/>
      </c>
      <c r="L18" s="88"/>
      <c r="M18" s="39" t="str">
        <f t="shared" si="4"/>
        <v/>
      </c>
      <c r="N18" s="88"/>
      <c r="O18" s="39" t="str">
        <f t="shared" si="5"/>
        <v/>
      </c>
      <c r="P18" s="88"/>
      <c r="Q18" s="39" t="str">
        <f t="shared" si="6"/>
        <v/>
      </c>
      <c r="R18" s="88"/>
      <c r="S18" s="39" t="str">
        <f t="shared" si="7"/>
        <v/>
      </c>
      <c r="T18" s="88"/>
      <c r="U18" s="39" t="str">
        <f t="shared" si="8"/>
        <v/>
      </c>
      <c r="V18" s="88"/>
      <c r="W18" s="39" t="str">
        <f t="shared" si="9"/>
        <v/>
      </c>
      <c r="X18" s="88"/>
      <c r="Y18" s="56" t="str">
        <f t="shared" si="10"/>
        <v/>
      </c>
    </row>
    <row r="19" spans="1:25" s="10" customFormat="1" ht="17.5">
      <c r="A19" s="7"/>
      <c r="B19" s="7"/>
      <c r="C19" s="64" t="s">
        <v>23</v>
      </c>
      <c r="D19" s="75" t="str">
        <f t="shared" si="1"/>
        <v/>
      </c>
      <c r="E19" s="56" t="str">
        <f t="shared" si="2"/>
        <v xml:space="preserve"> </v>
      </c>
      <c r="F19" s="88"/>
      <c r="G19" s="39" t="str">
        <f t="shared" si="0"/>
        <v xml:space="preserve"> </v>
      </c>
      <c r="H19" s="93"/>
      <c r="I19" s="39" t="str">
        <f t="shared" si="3"/>
        <v/>
      </c>
      <c r="J19" s="88"/>
      <c r="K19" s="39" t="str">
        <f t="shared" si="11"/>
        <v/>
      </c>
      <c r="L19" s="88"/>
      <c r="M19" s="39" t="str">
        <f t="shared" si="4"/>
        <v/>
      </c>
      <c r="N19" s="88"/>
      <c r="O19" s="39" t="str">
        <f t="shared" si="5"/>
        <v/>
      </c>
      <c r="P19" s="88"/>
      <c r="Q19" s="39" t="str">
        <f t="shared" si="6"/>
        <v/>
      </c>
      <c r="R19" s="88"/>
      <c r="S19" s="39" t="str">
        <f t="shared" si="7"/>
        <v/>
      </c>
      <c r="T19" s="88"/>
      <c r="U19" s="39" t="str">
        <f t="shared" si="8"/>
        <v/>
      </c>
      <c r="V19" s="88"/>
      <c r="W19" s="39" t="str">
        <f t="shared" si="9"/>
        <v/>
      </c>
      <c r="X19" s="88"/>
      <c r="Y19" s="56" t="str">
        <f t="shared" si="10"/>
        <v/>
      </c>
    </row>
    <row r="20" spans="1:25" s="10" customFormat="1" ht="17.5">
      <c r="A20" s="7"/>
      <c r="B20" s="7"/>
      <c r="C20" s="64" t="s">
        <v>24</v>
      </c>
      <c r="D20" s="75" t="str">
        <f t="shared" si="1"/>
        <v/>
      </c>
      <c r="E20" s="56" t="str">
        <f t="shared" si="2"/>
        <v xml:space="preserve"> </v>
      </c>
      <c r="F20" s="88"/>
      <c r="G20" s="39" t="str">
        <f t="shared" si="0"/>
        <v xml:space="preserve"> </v>
      </c>
      <c r="H20" s="93"/>
      <c r="I20" s="39" t="str">
        <f t="shared" si="3"/>
        <v/>
      </c>
      <c r="J20" s="88"/>
      <c r="K20" s="39" t="str">
        <f t="shared" si="11"/>
        <v/>
      </c>
      <c r="L20" s="88"/>
      <c r="M20" s="39" t="str">
        <f t="shared" si="4"/>
        <v/>
      </c>
      <c r="N20" s="88"/>
      <c r="O20" s="39" t="str">
        <f t="shared" si="5"/>
        <v/>
      </c>
      <c r="P20" s="88"/>
      <c r="Q20" s="39" t="str">
        <f t="shared" si="6"/>
        <v/>
      </c>
      <c r="R20" s="88"/>
      <c r="S20" s="39" t="str">
        <f t="shared" si="7"/>
        <v/>
      </c>
      <c r="T20" s="88"/>
      <c r="U20" s="39" t="str">
        <f t="shared" si="8"/>
        <v/>
      </c>
      <c r="V20" s="88"/>
      <c r="W20" s="39" t="str">
        <f t="shared" si="9"/>
        <v/>
      </c>
      <c r="X20" s="88"/>
      <c r="Y20" s="56" t="str">
        <f t="shared" si="10"/>
        <v/>
      </c>
    </row>
    <row r="21" spans="1:25" s="10" customFormat="1" ht="17.5">
      <c r="A21" s="7"/>
      <c r="B21" s="7"/>
      <c r="C21" s="64" t="s">
        <v>25</v>
      </c>
      <c r="D21" s="75" t="str">
        <f t="shared" si="1"/>
        <v/>
      </c>
      <c r="E21" s="56" t="str">
        <f t="shared" si="2"/>
        <v xml:space="preserve"> </v>
      </c>
      <c r="F21" s="88"/>
      <c r="G21" s="39" t="str">
        <f t="shared" si="0"/>
        <v xml:space="preserve"> </v>
      </c>
      <c r="H21" s="93"/>
      <c r="I21" s="39" t="str">
        <f t="shared" si="3"/>
        <v/>
      </c>
      <c r="J21" s="88"/>
      <c r="K21" s="39" t="str">
        <f t="shared" si="11"/>
        <v/>
      </c>
      <c r="L21" s="88"/>
      <c r="M21" s="39" t="str">
        <f t="shared" si="4"/>
        <v/>
      </c>
      <c r="N21" s="88"/>
      <c r="O21" s="39" t="str">
        <f t="shared" si="5"/>
        <v/>
      </c>
      <c r="P21" s="88"/>
      <c r="Q21" s="39" t="str">
        <f t="shared" si="6"/>
        <v/>
      </c>
      <c r="R21" s="88"/>
      <c r="S21" s="39" t="str">
        <f t="shared" si="7"/>
        <v/>
      </c>
      <c r="T21" s="88"/>
      <c r="U21" s="39" t="str">
        <f t="shared" si="8"/>
        <v/>
      </c>
      <c r="V21" s="88"/>
      <c r="W21" s="39" t="str">
        <f t="shared" si="9"/>
        <v/>
      </c>
      <c r="X21" s="88"/>
      <c r="Y21" s="56" t="str">
        <f t="shared" si="10"/>
        <v/>
      </c>
    </row>
    <row r="22" spans="1:25" s="10" customFormat="1" ht="17.5">
      <c r="A22" s="7"/>
      <c r="B22" s="7"/>
      <c r="C22" s="64" t="s">
        <v>26</v>
      </c>
      <c r="D22" s="75" t="str">
        <f t="shared" si="1"/>
        <v/>
      </c>
      <c r="E22" s="56" t="str">
        <f t="shared" si="2"/>
        <v xml:space="preserve"> </v>
      </c>
      <c r="F22" s="88"/>
      <c r="G22" s="39" t="str">
        <f t="shared" si="0"/>
        <v xml:space="preserve"> </v>
      </c>
      <c r="H22" s="93"/>
      <c r="I22" s="39" t="str">
        <f t="shared" si="3"/>
        <v/>
      </c>
      <c r="J22" s="88"/>
      <c r="K22" s="39" t="str">
        <f t="shared" si="11"/>
        <v/>
      </c>
      <c r="L22" s="88"/>
      <c r="M22" s="39" t="str">
        <f t="shared" si="4"/>
        <v/>
      </c>
      <c r="N22" s="88"/>
      <c r="O22" s="39" t="str">
        <f t="shared" si="5"/>
        <v/>
      </c>
      <c r="P22" s="88"/>
      <c r="Q22" s="39" t="str">
        <f t="shared" si="6"/>
        <v/>
      </c>
      <c r="R22" s="88"/>
      <c r="S22" s="39" t="str">
        <f t="shared" si="7"/>
        <v/>
      </c>
      <c r="T22" s="88"/>
      <c r="U22" s="39" t="str">
        <f t="shared" si="8"/>
        <v/>
      </c>
      <c r="V22" s="88"/>
      <c r="W22" s="39" t="str">
        <f t="shared" si="9"/>
        <v/>
      </c>
      <c r="X22" s="88"/>
      <c r="Y22" s="56" t="str">
        <f t="shared" si="10"/>
        <v/>
      </c>
    </row>
    <row r="23" spans="1:25" s="10" customFormat="1" ht="17.5">
      <c r="A23" s="7"/>
      <c r="B23" s="7"/>
      <c r="C23" s="64" t="s">
        <v>27</v>
      </c>
      <c r="D23" s="75" t="str">
        <f t="shared" si="1"/>
        <v/>
      </c>
      <c r="E23" s="56" t="str">
        <f t="shared" si="2"/>
        <v xml:space="preserve"> </v>
      </c>
      <c r="F23" s="88"/>
      <c r="G23" s="39" t="str">
        <f t="shared" si="0"/>
        <v xml:space="preserve"> </v>
      </c>
      <c r="H23" s="93"/>
      <c r="I23" s="39" t="str">
        <f t="shared" si="3"/>
        <v/>
      </c>
      <c r="J23" s="88"/>
      <c r="K23" s="39" t="str">
        <f t="shared" si="11"/>
        <v/>
      </c>
      <c r="L23" s="88"/>
      <c r="M23" s="39" t="str">
        <f t="shared" si="4"/>
        <v/>
      </c>
      <c r="N23" s="88"/>
      <c r="O23" s="39" t="str">
        <f t="shared" si="5"/>
        <v/>
      </c>
      <c r="P23" s="88"/>
      <c r="Q23" s="39" t="str">
        <f t="shared" si="6"/>
        <v/>
      </c>
      <c r="R23" s="88"/>
      <c r="S23" s="39" t="str">
        <f t="shared" si="7"/>
        <v/>
      </c>
      <c r="T23" s="88"/>
      <c r="U23" s="39" t="str">
        <f t="shared" si="8"/>
        <v/>
      </c>
      <c r="V23" s="88"/>
      <c r="W23" s="39" t="str">
        <f t="shared" si="9"/>
        <v/>
      </c>
      <c r="X23" s="88"/>
      <c r="Y23" s="56" t="str">
        <f t="shared" si="10"/>
        <v/>
      </c>
    </row>
    <row r="24" spans="1:25" s="10" customFormat="1" ht="18" thickBot="1">
      <c r="A24" s="7"/>
      <c r="B24" s="7"/>
      <c r="C24" s="61" t="s">
        <v>28</v>
      </c>
      <c r="D24" s="75" t="str">
        <f t="shared" si="1"/>
        <v/>
      </c>
      <c r="E24" s="53" t="str">
        <f t="shared" si="2"/>
        <v xml:space="preserve"> </v>
      </c>
      <c r="F24" s="85"/>
      <c r="G24" s="40" t="str">
        <f t="shared" si="0"/>
        <v xml:space="preserve"> </v>
      </c>
      <c r="H24" s="93"/>
      <c r="I24" s="40" t="str">
        <f t="shared" si="3"/>
        <v/>
      </c>
      <c r="J24" s="85"/>
      <c r="K24" s="40" t="str">
        <f t="shared" si="11"/>
        <v/>
      </c>
      <c r="L24" s="85"/>
      <c r="M24" s="40" t="str">
        <f t="shared" si="4"/>
        <v/>
      </c>
      <c r="N24" s="85"/>
      <c r="O24" s="40" t="str">
        <f t="shared" si="5"/>
        <v/>
      </c>
      <c r="P24" s="85"/>
      <c r="Q24" s="40" t="str">
        <f t="shared" si="6"/>
        <v/>
      </c>
      <c r="R24" s="85"/>
      <c r="S24" s="40" t="str">
        <f t="shared" si="7"/>
        <v/>
      </c>
      <c r="T24" s="85"/>
      <c r="U24" s="40" t="str">
        <f t="shared" si="8"/>
        <v/>
      </c>
      <c r="V24" s="85"/>
      <c r="W24" s="40" t="str">
        <f t="shared" si="9"/>
        <v/>
      </c>
      <c r="X24" s="85"/>
      <c r="Y24" s="53" t="str">
        <f t="shared" si="10"/>
        <v/>
      </c>
    </row>
    <row r="25" spans="1:25" s="10" customFormat="1" ht="18.5" thickBot="1">
      <c r="A25" s="7"/>
      <c r="B25" s="7"/>
      <c r="C25" s="62" t="s">
        <v>29</v>
      </c>
      <c r="D25" s="76" t="str">
        <f>IF(D17&lt;&gt;"",SUM(D17:D24),"")</f>
        <v/>
      </c>
      <c r="E25" s="77" t="str">
        <f t="shared" si="2"/>
        <v xml:space="preserve"> </v>
      </c>
      <c r="F25" s="86" t="str">
        <f>IF(F14&lt;&gt;"",SUM(F17:F24),"")</f>
        <v/>
      </c>
      <c r="G25" s="34" t="str">
        <f t="shared" si="0"/>
        <v xml:space="preserve"> </v>
      </c>
      <c r="H25" s="94" t="str">
        <f>IF(H14&lt;&gt;"",SUM(H17:H24),"")</f>
        <v/>
      </c>
      <c r="I25" s="34" t="str">
        <f>IF(ISERR(+H25/$H$14)," ",H25/$H$14)</f>
        <v xml:space="preserve"> </v>
      </c>
      <c r="J25" s="86" t="str">
        <f>IF(J14&lt;&gt;"",SUM(J17:J24),"")</f>
        <v/>
      </c>
      <c r="K25" s="34" t="str">
        <f>IF(ISERR(+J25/$J$14)," ",J25/$J$14)</f>
        <v xml:space="preserve"> </v>
      </c>
      <c r="L25" s="86" t="str">
        <f>IF(L14&lt;&gt;"",SUM(L17:L24),"")</f>
        <v/>
      </c>
      <c r="M25" s="34" t="str">
        <f>IF(ISERR(+L25/$L$14)," ",L25/$L$14)</f>
        <v xml:space="preserve"> </v>
      </c>
      <c r="N25" s="86" t="str">
        <f>IF(N14&lt;&gt;"",SUM(N17:N24),"")</f>
        <v/>
      </c>
      <c r="O25" s="34" t="str">
        <f>IF(ISERR(+N25/$N$14)," ",N25/$N$14)</f>
        <v xml:space="preserve"> </v>
      </c>
      <c r="P25" s="86" t="str">
        <f>IF(P14&lt;&gt;"",SUM(P17:P24),"")</f>
        <v/>
      </c>
      <c r="Q25" s="34" t="str">
        <f>IF(ISERR(+P25/$N$14)," ",P25/$N$14)</f>
        <v xml:space="preserve"> </v>
      </c>
      <c r="R25" s="86" t="str">
        <f>IF(R14&lt;&gt;"",SUM(R17:R24),"")</f>
        <v/>
      </c>
      <c r="S25" s="34" t="str">
        <f>IF(ISERR(+R25/$N$14)," ",R25/$N$14)</f>
        <v xml:space="preserve"> </v>
      </c>
      <c r="T25" s="86" t="str">
        <f>IF(T14&lt;&gt;"",SUM(T17:T24),"")</f>
        <v/>
      </c>
      <c r="U25" s="34" t="str">
        <f>IF(ISERR(+T25/$N$14)," ",T25/$N$14)</f>
        <v xml:space="preserve"> </v>
      </c>
      <c r="V25" s="86" t="str">
        <f>IF(V14&lt;&gt;"",SUM(V17:V24),"")</f>
        <v/>
      </c>
      <c r="W25" s="34" t="str">
        <f>IF(ISERR(+V25/$N$14)," ",V25/$N$14)</f>
        <v xml:space="preserve"> </v>
      </c>
      <c r="X25" s="86" t="str">
        <f>IF(X14&lt;&gt;"",SUM(X17:X24),"")</f>
        <v/>
      </c>
      <c r="Y25" s="54" t="str">
        <f>IF(ISERR(+X25/$N$14)," ",X25/$N$14)</f>
        <v xml:space="preserve"> </v>
      </c>
    </row>
    <row r="26" spans="1:25" s="10" customFormat="1" ht="18" thickBot="1">
      <c r="A26" s="7"/>
      <c r="B26" s="7"/>
      <c r="C26" s="65" t="s">
        <v>30</v>
      </c>
      <c r="D26" s="75" t="str">
        <f>+IF(F26&lt;&gt;"",F26+H26+J26+L26+N26+P26+R26+T26+V26+X26,"")</f>
        <v/>
      </c>
      <c r="E26" s="57" t="str">
        <f t="shared" si="2"/>
        <v xml:space="preserve"> </v>
      </c>
      <c r="F26" s="89"/>
      <c r="G26" s="42" t="str">
        <f t="shared" si="0"/>
        <v xml:space="preserve"> </v>
      </c>
      <c r="H26" s="93"/>
      <c r="I26" s="42" t="str">
        <f>+IF(H26&lt;&gt;"",(H26-(F26))/F26,"")</f>
        <v/>
      </c>
      <c r="J26" s="89"/>
      <c r="K26" s="42" t="str">
        <f>+IF(J26&lt;&gt;"",(J26-(H26))/H26,"")</f>
        <v/>
      </c>
      <c r="L26" s="89"/>
      <c r="M26" s="42" t="str">
        <f>+IF(L26&lt;&gt;"",(L26-(J26))/J26,"")</f>
        <v/>
      </c>
      <c r="N26" s="89"/>
      <c r="O26" s="42" t="str">
        <f>+IF(N26&lt;&gt;"",(N26-(L26))/L26,"")</f>
        <v/>
      </c>
      <c r="P26" s="89"/>
      <c r="Q26" s="42" t="str">
        <f>+IF(P26&lt;&gt;"",(P26-(N26))/N26,"")</f>
        <v/>
      </c>
      <c r="R26" s="89"/>
      <c r="S26" s="42" t="str">
        <f>+IF(R26&lt;&gt;"",(R26-(P26))/P26,"")</f>
        <v/>
      </c>
      <c r="T26" s="89"/>
      <c r="U26" s="42" t="str">
        <f>+IF(T26&lt;&gt;"",(T26-(R26))/R26,"")</f>
        <v/>
      </c>
      <c r="V26" s="89"/>
      <c r="W26" s="42" t="str">
        <f>+IF(V26&lt;&gt;"",(V26-(T26))/T26,"")</f>
        <v/>
      </c>
      <c r="X26" s="89"/>
      <c r="Y26" s="57" t="str">
        <f>+IF(X26&lt;&gt;"",(X26-(V26))/V26,"")</f>
        <v/>
      </c>
    </row>
    <row r="27" spans="1:25" s="9" customFormat="1" ht="27" customHeight="1" thickBot="1">
      <c r="A27" s="7"/>
      <c r="B27" s="7"/>
      <c r="C27" s="66" t="s">
        <v>31</v>
      </c>
      <c r="D27" s="76" t="str">
        <f>IF(D14&lt;&gt;"",SUM((D16-(D25+D26))),"")</f>
        <v/>
      </c>
      <c r="E27" s="77" t="str">
        <f t="shared" si="2"/>
        <v xml:space="preserve"> </v>
      </c>
      <c r="F27" s="86" t="str">
        <f>IF(F14&lt;&gt;"",SUM((F16-(F25+F26))),"")</f>
        <v/>
      </c>
      <c r="G27" s="34" t="str">
        <f t="shared" si="0"/>
        <v xml:space="preserve"> </v>
      </c>
      <c r="H27" s="94" t="str">
        <f>IF(H14&lt;&gt;"",SUM((H16-(H25+H26))),"")</f>
        <v/>
      </c>
      <c r="I27" s="34" t="str">
        <f>IF(ISERR(+H27/$H$14)," ",H27/$H$14)</f>
        <v xml:space="preserve"> </v>
      </c>
      <c r="J27" s="86" t="str">
        <f>IF(J14&lt;&gt;"",SUM((J16-(J25+J26))),"")</f>
        <v/>
      </c>
      <c r="K27" s="34" t="str">
        <f>IF(ISERR(+J27/$J$14)," ",J27/$J$14)</f>
        <v xml:space="preserve"> </v>
      </c>
      <c r="L27" s="86" t="str">
        <f>IF(L14&lt;&gt;"",SUM((L16-(L25+L26))),"")</f>
        <v/>
      </c>
      <c r="M27" s="34" t="str">
        <f>IF(ISERR(+L27/$L$14)," ",L27/$L$14)</f>
        <v xml:space="preserve"> </v>
      </c>
      <c r="N27" s="86" t="str">
        <f>IF(N14&lt;&gt;"",SUM((N16-(N25+N26))),"")</f>
        <v/>
      </c>
      <c r="O27" s="34" t="str">
        <f>IF(ISERR(+N27/$N$14)," ",N27/$N$14)</f>
        <v xml:space="preserve"> </v>
      </c>
      <c r="P27" s="86" t="str">
        <f>IF(P14&lt;&gt;"",SUM((P16-(P25+P26))),"")</f>
        <v/>
      </c>
      <c r="Q27" s="34" t="str">
        <f>IF(ISERR(+P27/$N$14)," ",P27/$N$14)</f>
        <v xml:space="preserve"> </v>
      </c>
      <c r="R27" s="86" t="str">
        <f>IF(R14&lt;&gt;"",SUM((R16-(R25+R26))),"")</f>
        <v/>
      </c>
      <c r="S27" s="34" t="str">
        <f>IF(ISERR(+R27/$N$14)," ",R27/$N$14)</f>
        <v xml:space="preserve"> </v>
      </c>
      <c r="T27" s="86" t="str">
        <f>IF(T14&lt;&gt;"",SUM((T16-(T25+T26))),"")</f>
        <v/>
      </c>
      <c r="U27" s="34" t="str">
        <f>IF(ISERR(+T27/$N$14)," ",T27/$N$14)</f>
        <v xml:space="preserve"> </v>
      </c>
      <c r="V27" s="86" t="str">
        <f>IF(V14&lt;&gt;"",SUM((V16-(V25+V26))),"")</f>
        <v/>
      </c>
      <c r="W27" s="34" t="str">
        <f>IF(ISERR(+V27/$N$14)," ",V27/$N$14)</f>
        <v xml:space="preserve"> </v>
      </c>
      <c r="X27" s="86" t="str">
        <f>IF(X14&lt;&gt;"",SUM((X16-(X25+X26))),"")</f>
        <v/>
      </c>
      <c r="Y27" s="54" t="str">
        <f>IF(ISERR(+X27/$N$14)," ",X27/$N$14)</f>
        <v xml:space="preserve"> </v>
      </c>
    </row>
    <row r="28" spans="1:25" s="9" customFormat="1" ht="27" customHeight="1" thickBot="1">
      <c r="A28" s="7"/>
      <c r="B28" s="7"/>
      <c r="C28" s="67" t="s">
        <v>32</v>
      </c>
      <c r="D28" s="78">
        <f>+IF(ISERR(F28+H28+J28+L28+N28+P28+R28+T28+V28+X28),"",(F28+H28+J28+L28+N28+P28+R28+T28+V28+X28))</f>
        <v>20000000</v>
      </c>
      <c r="E28" s="79" t="str">
        <f t="shared" ref="E28" si="12">IF(ISERR(+D28/$D$14)," ",D28/$D$14)</f>
        <v xml:space="preserve"> </v>
      </c>
      <c r="F28" s="50">
        <v>2000000</v>
      </c>
      <c r="G28" s="90"/>
      <c r="H28" s="43">
        <v>2000000</v>
      </c>
      <c r="I28" s="90"/>
      <c r="J28" s="50">
        <v>2000000</v>
      </c>
      <c r="K28" s="90"/>
      <c r="L28" s="50">
        <v>2000000</v>
      </c>
      <c r="M28" s="90"/>
      <c r="N28" s="50">
        <v>2000000</v>
      </c>
      <c r="O28" s="90"/>
      <c r="P28" s="50">
        <v>2000000</v>
      </c>
      <c r="Q28" s="90"/>
      <c r="R28" s="50">
        <v>2000000</v>
      </c>
      <c r="S28" s="90"/>
      <c r="T28" s="50">
        <v>2000000</v>
      </c>
      <c r="U28" s="90"/>
      <c r="V28" s="50">
        <v>2000000</v>
      </c>
      <c r="W28" s="90"/>
      <c r="X28" s="50">
        <v>2000000</v>
      </c>
      <c r="Y28" s="97"/>
    </row>
    <row r="29" spans="1:25" s="9" customFormat="1" ht="27" customHeight="1" thickTop="1" thickBot="1">
      <c r="A29" s="8"/>
      <c r="B29" s="11"/>
      <c r="C29" s="67" t="s">
        <v>33</v>
      </c>
      <c r="D29" s="78">
        <f>+IF(ISERR(F29+H29+J29+L29+N29+P29+R29+T29+V29+X29),"",(F29+H29+J29+L29+N29+P29+R29+T29+V29+X29))</f>
        <v>62889462.677744135</v>
      </c>
      <c r="E29" s="79" t="str">
        <f>IF(ISERR(+D29/$D$14)," ",D29/$D$14)</f>
        <v xml:space="preserve"> </v>
      </c>
      <c r="F29" s="50">
        <v>5000000</v>
      </c>
      <c r="G29" s="90"/>
      <c r="H29" s="43">
        <f>+(F29*0.05)+F29</f>
        <v>5250000</v>
      </c>
      <c r="I29" s="90"/>
      <c r="J29" s="50">
        <f>+(H29*0.05)+H29</f>
        <v>5512500</v>
      </c>
      <c r="K29" s="90"/>
      <c r="L29" s="50">
        <f>+(J29*0.05)+J29</f>
        <v>5788125</v>
      </c>
      <c r="M29" s="90"/>
      <c r="N29" s="50">
        <f>+(L29*0.05)+L29</f>
        <v>6077531.25</v>
      </c>
      <c r="O29" s="90"/>
      <c r="P29" s="50">
        <f>+(N29*0.05)+N29</f>
        <v>6381407.8125</v>
      </c>
      <c r="Q29" s="90"/>
      <c r="R29" s="50">
        <f>+(P29*0.05)+P29</f>
        <v>6700478.203125</v>
      </c>
      <c r="S29" s="90"/>
      <c r="T29" s="50">
        <f>+(R29*0.05)+R29</f>
        <v>7035502.11328125</v>
      </c>
      <c r="U29" s="90"/>
      <c r="V29" s="50">
        <f>+(T29*0.05)+T29</f>
        <v>7387277.2189453123</v>
      </c>
      <c r="W29" s="90"/>
      <c r="X29" s="50">
        <f>+(V29*0.05)+V29</f>
        <v>7756641.0798925776</v>
      </c>
      <c r="Y29" s="97"/>
    </row>
    <row r="30" spans="1:25" s="9" customFormat="1" ht="27" customHeight="1" thickBot="1">
      <c r="A30" s="8"/>
      <c r="B30" s="82"/>
      <c r="C30" s="69" t="s">
        <v>34</v>
      </c>
      <c r="D30" s="78" t="str">
        <f>+IF(ISERR(F30+H30+J30+L30+N30+P30+R30+T30+V30+X30),"",(F30+H30+J30+L30+N30+P30+R30+T30+V30+X30))</f>
        <v/>
      </c>
      <c r="E30" s="79" t="str">
        <f>IF(ISERR(+D30/$D$14)," ",D30/$D$14)</f>
        <v xml:space="preserve"> </v>
      </c>
      <c r="F30" s="50" t="str">
        <f>IF($F$31="","",ROUND((F31*F14),2))</f>
        <v/>
      </c>
      <c r="G30" s="90"/>
      <c r="H30" s="50" t="str">
        <f>IF($H$31="","",ROUND((H31*H14),2))</f>
        <v/>
      </c>
      <c r="I30" s="90"/>
      <c r="J30" s="50" t="str">
        <f>IF($H$31="","",ROUND((J31*J14),2))</f>
        <v/>
      </c>
      <c r="K30" s="90"/>
      <c r="L30" s="50" t="str">
        <f>IF($H$31="","",ROUND((L31*L14),2))</f>
        <v/>
      </c>
      <c r="M30" s="90"/>
      <c r="N30" s="50" t="str">
        <f>IF($H$31="","",ROUND((N31*N14),2))</f>
        <v/>
      </c>
      <c r="O30" s="90"/>
      <c r="P30" s="50" t="str">
        <f>IF($H$31="","",ROUND((P31*P14),2))</f>
        <v/>
      </c>
      <c r="Q30" s="90"/>
      <c r="R30" s="50" t="str">
        <f>IF($H$31="","",ROUND((R31*R14),2))</f>
        <v/>
      </c>
      <c r="S30" s="90"/>
      <c r="T30" s="50" t="str">
        <f>IF($H$31="","",ROUND((T31*T14),2))</f>
        <v/>
      </c>
      <c r="U30" s="90"/>
      <c r="V30" s="50" t="str">
        <f>IF($H$31="","",ROUND((V31*V14),2))</f>
        <v/>
      </c>
      <c r="W30" s="90"/>
      <c r="X30" s="50" t="str">
        <f>IF($H$31="","",ROUND((X31*X14),2))</f>
        <v/>
      </c>
      <c r="Y30" s="97"/>
    </row>
    <row r="31" spans="1:25" s="9" customFormat="1" ht="27" customHeight="1" thickBot="1">
      <c r="A31" s="8"/>
      <c r="B31" s="20"/>
      <c r="C31" s="68" t="s">
        <v>35</v>
      </c>
      <c r="D31" s="76"/>
      <c r="E31" s="77"/>
      <c r="F31" s="108"/>
      <c r="G31" s="91"/>
      <c r="H31" s="101" t="str">
        <f>IF($F$31="","",F31+1%)</f>
        <v/>
      </c>
      <c r="I31" s="96"/>
      <c r="J31" s="102" t="str">
        <f>IF($F$31="","",H31+1%)</f>
        <v/>
      </c>
      <c r="K31" s="96"/>
      <c r="L31" s="102" t="str">
        <f>IF($F$31="","",J31+1%)</f>
        <v/>
      </c>
      <c r="M31" s="96"/>
      <c r="N31" s="102" t="str">
        <f>IF($F$31="","",L31+1%)</f>
        <v/>
      </c>
      <c r="O31" s="96"/>
      <c r="P31" s="102" t="str">
        <f>IF($F$31="","",N31+1%)</f>
        <v/>
      </c>
      <c r="Q31" s="96"/>
      <c r="R31" s="102" t="str">
        <f>IF($F$31="","",P31+1%)</f>
        <v/>
      </c>
      <c r="S31" s="96"/>
      <c r="T31" s="102" t="str">
        <f>IF($F$31="","",R31+1%)</f>
        <v/>
      </c>
      <c r="U31" s="96"/>
      <c r="V31" s="102" t="str">
        <f>IF($F$31="","",T31+1%)</f>
        <v/>
      </c>
      <c r="W31" s="96"/>
      <c r="X31" s="102" t="str">
        <f>IF($F$31="","",V31+1%)</f>
        <v/>
      </c>
      <c r="Y31" s="98"/>
    </row>
    <row r="32" spans="1:25" s="9" customFormat="1" ht="27" customHeight="1" thickTop="1" thickBot="1">
      <c r="A32" s="7"/>
      <c r="B32" s="7"/>
      <c r="C32" s="69" t="s">
        <v>36</v>
      </c>
      <c r="D32" s="78" t="str">
        <f>IF(ISERR(+F32+H32+J32+L32+N32+P32+R32+T32+V32+X32)," ",+F32+H32+J32+L32+N32+P32)</f>
        <v xml:space="preserve"> </v>
      </c>
      <c r="E32" s="79" t="str">
        <f t="shared" si="2"/>
        <v xml:space="preserve"> </v>
      </c>
      <c r="F32" s="50" t="str">
        <f>+IF(F30&gt;F29,F30,F29)</f>
        <v/>
      </c>
      <c r="G32" s="44" t="str">
        <f>IF(ISERR(+F32/$F$14)," ",F32/$F$14)</f>
        <v xml:space="preserve"> </v>
      </c>
      <c r="H32" s="50" t="str">
        <f>+IF(H30&gt;H29,H30,H29)</f>
        <v/>
      </c>
      <c r="I32" s="44" t="str">
        <f>IF(ISERR(+H32/$F$14)," ",H32/$F$14)</f>
        <v xml:space="preserve"> </v>
      </c>
      <c r="J32" s="50" t="str">
        <f>+IF(J30&gt;J29,J30,J29)</f>
        <v/>
      </c>
      <c r="K32" s="44" t="str">
        <f>IF(ISERR(+J32/$J$14)," ",J32/$J$14)</f>
        <v xml:space="preserve"> </v>
      </c>
      <c r="L32" s="50" t="str">
        <f>+IF(L30&gt;L29,L30,L29)</f>
        <v/>
      </c>
      <c r="M32" s="44" t="str">
        <f>IF(ISERR(+L33/$L$14)," ",L33/$L$14)</f>
        <v xml:space="preserve"> </v>
      </c>
      <c r="N32" s="50" t="str">
        <f>+IF(N30&gt;N29,N30,N29)</f>
        <v/>
      </c>
      <c r="O32" s="44" t="str">
        <f>IF(ISERR(+N32/$N$14)," ",N32/$N$14)</f>
        <v xml:space="preserve"> </v>
      </c>
      <c r="P32" s="50" t="str">
        <f>+IF(P30&gt;P29,P30,P29)</f>
        <v/>
      </c>
      <c r="Q32" s="44" t="str">
        <f>IF(ISERR(+P32/$N$14)," ",P32/$N$14)</f>
        <v xml:space="preserve"> </v>
      </c>
      <c r="R32" s="50" t="str">
        <f>+IF(R30&gt;R29,R30,R29)</f>
        <v/>
      </c>
      <c r="S32" s="44" t="str">
        <f>IF(ISERR(+R32/$N$14)," ",R32/$N$14)</f>
        <v xml:space="preserve"> </v>
      </c>
      <c r="T32" s="50" t="str">
        <f>+IF(T30&gt;T29,T30,T29)</f>
        <v/>
      </c>
      <c r="U32" s="44" t="str">
        <f>IF(ISERR(+T32/$N$14)," ",T32/$N$14)</f>
        <v xml:space="preserve"> </v>
      </c>
      <c r="V32" s="50" t="str">
        <f>+IF(V30&gt;V29,V30,V29)</f>
        <v/>
      </c>
      <c r="W32" s="44" t="str">
        <f>IF(ISERR(+V32/$N$14)," ",V32/$N$14)</f>
        <v xml:space="preserve"> </v>
      </c>
      <c r="X32" s="50" t="str">
        <f>+IF(X30&gt;X29,X30,X29)</f>
        <v/>
      </c>
      <c r="Y32" s="58" t="str">
        <f>IF(ISERR(+X32/$N$14)," ",X32/$N$14)</f>
        <v xml:space="preserve"> </v>
      </c>
    </row>
    <row r="33" spans="1:25" s="10" customFormat="1" ht="18.5" thickBot="1">
      <c r="A33" s="7"/>
      <c r="B33" s="7"/>
      <c r="C33" s="66" t="s">
        <v>37</v>
      </c>
      <c r="D33" s="76" t="str">
        <f>IF(ISERR(+F33+H33+J33+L33+N33)," ",+F33+H33+J33+L33+N33/D27)</f>
        <v xml:space="preserve"> </v>
      </c>
      <c r="E33" s="77" t="str">
        <f t="shared" si="2"/>
        <v xml:space="preserve"> </v>
      </c>
      <c r="F33" s="86" t="str">
        <f>+IF(F14&lt;&gt;"",F27-F32,"")</f>
        <v/>
      </c>
      <c r="G33" s="34" t="str">
        <f>IF(ISERR(+F33/$H$14)," ",F33/$H$14)</f>
        <v xml:space="preserve"> </v>
      </c>
      <c r="H33" s="94" t="str">
        <f>+IF(H14&lt;&gt;"",H27-H32,"")</f>
        <v/>
      </c>
      <c r="I33" s="34" t="str">
        <f>IF(ISERR(+H33/$H$14)," ",H33/$H$14)</f>
        <v xml:space="preserve"> </v>
      </c>
      <c r="J33" s="86" t="str">
        <f>+IF(J14&lt;&gt;"",J27-J32,"")</f>
        <v/>
      </c>
      <c r="K33" s="34" t="str">
        <f>IF(ISERR(+J33/$J$14)," ",J33/$J$14)</f>
        <v xml:space="preserve"> </v>
      </c>
      <c r="L33" s="86" t="str">
        <f>+IF(L14&lt;&gt;"",L27-L32,"")</f>
        <v/>
      </c>
      <c r="M33" s="34" t="str">
        <f>IF(ISERR(+L34/$L$14)," ",L34/$L$14)</f>
        <v xml:space="preserve"> </v>
      </c>
      <c r="N33" s="86" t="str">
        <f>+IF(N14&lt;&gt;"",N27-N32,"")</f>
        <v/>
      </c>
      <c r="O33" s="34" t="str">
        <f>IF(ISERR(+N33/$N$14)," ",N33/$N$14)</f>
        <v xml:space="preserve"> </v>
      </c>
      <c r="P33" s="86" t="str">
        <f>+IF(P14&lt;&gt;"",P27-P32,"")</f>
        <v/>
      </c>
      <c r="Q33" s="34" t="str">
        <f>IF(ISERR(+P33/$N$14)," ",P33/$N$14)</f>
        <v xml:space="preserve"> </v>
      </c>
      <c r="R33" s="86" t="str">
        <f>+IF(R14&lt;&gt;"",R27-R32,"")</f>
        <v/>
      </c>
      <c r="S33" s="34" t="str">
        <f>IF(ISERR(+R33/$N$14)," ",R33/$N$14)</f>
        <v xml:space="preserve"> </v>
      </c>
      <c r="T33" s="86" t="str">
        <f>+IF(T14&lt;&gt;"",T27-T32,"")</f>
        <v/>
      </c>
      <c r="U33" s="34" t="str">
        <f>IF(ISERR(+T33/$N$14)," ",T33/$N$14)</f>
        <v xml:space="preserve"> </v>
      </c>
      <c r="V33" s="86" t="str">
        <f>+IF(V14&lt;&gt;"",V27-V32,"")</f>
        <v/>
      </c>
      <c r="W33" s="34" t="str">
        <f>IF(ISERR(+V33/$N$14)," ",V33/$N$14)</f>
        <v xml:space="preserve"> </v>
      </c>
      <c r="X33" s="86" t="str">
        <f>+IF(X14&lt;&gt;"",X27-X32,"")</f>
        <v/>
      </c>
      <c r="Y33" s="54" t="str">
        <f>IF(ISERR(+X33/$N$14)," ",X33/$N$14)</f>
        <v xml:space="preserve"> </v>
      </c>
    </row>
    <row r="34" spans="1:25" s="10" customFormat="1" ht="18.5" thickBot="1">
      <c r="A34" s="7"/>
      <c r="B34" s="7"/>
      <c r="C34" s="70" t="s">
        <v>38</v>
      </c>
      <c r="D34" s="80" t="str">
        <f>+IF(F34&lt;&gt;"",F34+H34+J34+L34+N34,"")</f>
        <v/>
      </c>
      <c r="E34" s="81" t="str">
        <f t="shared" si="2"/>
        <v xml:space="preserve"> </v>
      </c>
      <c r="F34" s="89"/>
      <c r="G34" s="35" t="str">
        <f>IF(ISERR(+F34/$F$14)," ",F34/$F$14)</f>
        <v xml:space="preserve"> </v>
      </c>
      <c r="H34" s="95"/>
      <c r="I34" s="35" t="str">
        <f>IF(ISERR(+H34/$H$14)," ",H34/$H$14)</f>
        <v xml:space="preserve"> </v>
      </c>
      <c r="J34" s="89"/>
      <c r="K34" s="35" t="str">
        <f>IF(ISERR(+J34/$J$14)," ",J34/$J$14)</f>
        <v xml:space="preserve"> </v>
      </c>
      <c r="L34" s="89"/>
      <c r="M34" s="35" t="str">
        <f>IF(ISERR(+L34/$L$14)," ",L34/$L$14)</f>
        <v xml:space="preserve"> </v>
      </c>
      <c r="N34" s="89"/>
      <c r="O34" s="35" t="str">
        <f>IF(ISERR(+N34/$N$14)," ",N34/$N$14)</f>
        <v xml:space="preserve"> </v>
      </c>
      <c r="P34" s="89"/>
      <c r="Q34" s="35" t="str">
        <f>IF(ISERR(+P34/$N$14)," ",P34/$N$14)</f>
        <v xml:space="preserve"> </v>
      </c>
      <c r="R34" s="89"/>
      <c r="S34" s="35" t="str">
        <f>IF(ISERR(+R34/$N$14)," ",R34/$N$14)</f>
        <v xml:space="preserve"> </v>
      </c>
      <c r="T34" s="89"/>
      <c r="U34" s="35" t="str">
        <f>IF(ISERR(+T34/$N$14)," ",T34/$N$14)</f>
        <v xml:space="preserve"> </v>
      </c>
      <c r="V34" s="89"/>
      <c r="W34" s="35" t="str">
        <f>IF(ISERR(+V34/$N$14)," ",V34/$N$14)</f>
        <v xml:space="preserve"> </v>
      </c>
      <c r="X34" s="89"/>
      <c r="Y34" s="59" t="str">
        <f>IF(ISERR(+X34/$N$14)," ",X34/$N$14)</f>
        <v xml:space="preserve"> </v>
      </c>
    </row>
    <row r="35" spans="1:25" s="10" customFormat="1" ht="18.5" thickBot="1">
      <c r="A35" s="7"/>
      <c r="B35" s="7"/>
      <c r="C35" s="62" t="s">
        <v>39</v>
      </c>
      <c r="D35" s="76" t="str">
        <f>IF(ISERR(+F35+H35+J35+L35+N35)," ",+F35+H35+J35+L35+N35)</f>
        <v xml:space="preserve"> </v>
      </c>
      <c r="E35" s="77" t="str">
        <f t="shared" si="2"/>
        <v xml:space="preserve"> </v>
      </c>
      <c r="F35" s="86" t="str">
        <f>+IF(F14&lt;&gt;"",F33-F34,"")</f>
        <v/>
      </c>
      <c r="G35" s="34" t="str">
        <f>IF(ISERR(+F35/$F$14)," ",F35/$F$14)</f>
        <v xml:space="preserve"> </v>
      </c>
      <c r="H35" s="94" t="str">
        <f>+IF(H14&lt;&gt;"",H33-H34,"")</f>
        <v/>
      </c>
      <c r="I35" s="34" t="str">
        <f>IF(ISERR(+H35/$H$14)," ",H35/$H$14)</f>
        <v xml:space="preserve"> </v>
      </c>
      <c r="J35" s="86" t="str">
        <f>+IF(J14&lt;&gt;"",J33-J34,"")</f>
        <v/>
      </c>
      <c r="K35" s="34" t="str">
        <f>IF(ISERR(+J35/$J$14)," ",J35/$J$14)</f>
        <v xml:space="preserve"> </v>
      </c>
      <c r="L35" s="86" t="str">
        <f>+IF(L14&lt;&gt;"",L33-L34,"")</f>
        <v/>
      </c>
      <c r="M35" s="34" t="str">
        <f>IF(ISERR(+L35/$L$14)," ",L35/$L$14)</f>
        <v xml:space="preserve"> </v>
      </c>
      <c r="N35" s="86" t="str">
        <f>+IF(N14&lt;&gt;"",N33-N34,"")</f>
        <v/>
      </c>
      <c r="O35" s="34" t="str">
        <f>IF(ISERR(+N35/$N$14)," ",N35/$N$14)</f>
        <v xml:space="preserve"> </v>
      </c>
      <c r="P35" s="86" t="str">
        <f>+IF(P14&lt;&gt;"",P33-P34,"")</f>
        <v/>
      </c>
      <c r="Q35" s="34" t="str">
        <f>IF(ISERR(+P35/$N$14)," ",P35/$N$14)</f>
        <v xml:space="preserve"> </v>
      </c>
      <c r="R35" s="86" t="str">
        <f>+IF(R14&lt;&gt;"",R33-R34,"")</f>
        <v/>
      </c>
      <c r="S35" s="34" t="str">
        <f>IF(ISERR(+R35/$N$14)," ",R35/$N$14)</f>
        <v xml:space="preserve"> </v>
      </c>
      <c r="T35" s="86" t="str">
        <f>+IF(T14&lt;&gt;"",T33-T34,"")</f>
        <v/>
      </c>
      <c r="U35" s="34" t="str">
        <f>IF(ISERR(+T35/$N$14)," ",T35/$N$14)</f>
        <v xml:space="preserve"> </v>
      </c>
      <c r="V35" s="86" t="str">
        <f>+IF(V14&lt;&gt;"",V33-V34,"")</f>
        <v/>
      </c>
      <c r="W35" s="34" t="str">
        <f>IF(ISERR(+V35/$N$14)," ",V35/$N$14)</f>
        <v xml:space="preserve"> </v>
      </c>
      <c r="X35" s="86" t="str">
        <f>+IF(X14&lt;&gt;"",X33-X34,"")</f>
        <v/>
      </c>
      <c r="Y35" s="54" t="str">
        <f>IF(ISERR(+X35/$N$14)," ",X35/$N$14)</f>
        <v xml:space="preserve"> </v>
      </c>
    </row>
    <row r="36" spans="1:25" s="10" customFormat="1" ht="17.5">
      <c r="A36" s="12"/>
      <c r="B36" s="12"/>
      <c r="C36" s="13"/>
      <c r="D36" s="13"/>
      <c r="E36" s="13"/>
      <c r="F36" s="83">
        <v>0.25</v>
      </c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  <c r="R36" s="12"/>
      <c r="S36" s="12"/>
      <c r="T36" s="12"/>
      <c r="U36" s="12"/>
      <c r="V36" s="100"/>
      <c r="W36" s="100"/>
      <c r="X36" s="100"/>
      <c r="Y36" s="100"/>
    </row>
    <row r="37" spans="1:25" s="10" customFormat="1" ht="18" thickBot="1">
      <c r="A37" s="15"/>
      <c r="B37" s="15"/>
      <c r="C37" s="16"/>
      <c r="D37" s="16"/>
      <c r="E37" s="16"/>
      <c r="F37" s="127"/>
      <c r="G37" s="127"/>
      <c r="H37" s="127"/>
      <c r="I37" s="127"/>
      <c r="J37" s="127"/>
      <c r="K37" s="128"/>
      <c r="L37" s="17"/>
      <c r="M37" s="17"/>
      <c r="N37" s="17"/>
      <c r="O37" s="17"/>
      <c r="P37" s="17"/>
      <c r="Q37" s="17"/>
      <c r="R37" s="15"/>
      <c r="S37" s="15"/>
      <c r="T37" s="15"/>
      <c r="U37" s="15"/>
      <c r="V37" s="100"/>
      <c r="W37" s="100"/>
      <c r="X37" s="100"/>
      <c r="Y37" s="100"/>
    </row>
    <row r="38" spans="1:25" s="10" customFormat="1" ht="20">
      <c r="A38" s="15"/>
      <c r="B38" s="15"/>
      <c r="C38" s="37" t="s">
        <v>40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5"/>
    </row>
    <row r="39" spans="1:25" s="10" customFormat="1" ht="116.25" customHeight="1" thickBot="1">
      <c r="A39" s="15"/>
      <c r="B39" s="15"/>
      <c r="C39" s="129" t="s">
        <v>41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1"/>
    </row>
    <row r="40" spans="1:25">
      <c r="R40" s="18"/>
      <c r="S40" s="18"/>
      <c r="T40" s="18"/>
      <c r="U40" s="18"/>
      <c r="V40" s="18"/>
      <c r="W40" s="18"/>
      <c r="X40" s="18"/>
      <c r="Y40" s="18"/>
    </row>
    <row r="41" spans="1:25" ht="165" customHeight="1">
      <c r="C41" s="99" t="s">
        <v>42</v>
      </c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6"/>
    </row>
  </sheetData>
  <sheetProtection algorithmName="SHA-512" hashValue="WOEZ5Cz7i/BXN6KfNWaDXKskHaJdZqH7AiGKaIdPhJ1Ma5u0Oi0wKwpfv0udjCAOq0egAeCKzWy7SLsXuXKF1Q==" saltValue="Xc/meRa73uXk0EU8NC8s0Q==" spinCount="100000" sheet="1" objects="1" scenarios="1"/>
  <mergeCells count="18">
    <mergeCell ref="D41:Q41"/>
    <mergeCell ref="F37:G37"/>
    <mergeCell ref="H37:I37"/>
    <mergeCell ref="J37:K37"/>
    <mergeCell ref="C39:Y39"/>
    <mergeCell ref="Q9:Y10"/>
    <mergeCell ref="R13:S13"/>
    <mergeCell ref="T13:U13"/>
    <mergeCell ref="V13:W13"/>
    <mergeCell ref="X13:Y13"/>
    <mergeCell ref="F12:Y12"/>
    <mergeCell ref="N13:O13"/>
    <mergeCell ref="P13:Q13"/>
    <mergeCell ref="D12:E12"/>
    <mergeCell ref="F13:G13"/>
    <mergeCell ref="H13:I13"/>
    <mergeCell ref="J13:K13"/>
    <mergeCell ref="L13:M13"/>
  </mergeCells>
  <phoneticPr fontId="23" type="noConversion"/>
  <dataValidations count="1">
    <dataValidation type="decimal" operator="greaterThanOrEqual" allowBlank="1" showInputMessage="1" showErrorMessage="1" errorTitle="AVISO" error="Debe ser mayor o igual a 25,00%" sqref="F31" xr:uid="{E1181A05-D32C-4773-BCFD-F9CCA3A75DB6}">
      <formula1>F36</formula1>
    </dataValidation>
  </dataValidations>
  <printOptions horizontalCentered="1"/>
  <pageMargins left="0.25" right="0.25" top="0.75" bottom="0.75" header="0.3" footer="0.3"/>
  <pageSetup paperSize="9" scale="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03da0d-b2eb-474a-834b-05db742e25ed" xsi:nil="true"/>
    <lcf76f155ced4ddcb4097134ff3c332f xmlns="fd4233df-4e42-4c5a-a484-34027e3ee4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B54B58DA7C0D418D95DC320E5795F2" ma:contentTypeVersion="13" ma:contentTypeDescription="Crear nuevo documento." ma:contentTypeScope="" ma:versionID="3c716c622f4ab0e045307e67d89ce8c7">
  <xsd:schema xmlns:xsd="http://www.w3.org/2001/XMLSchema" xmlns:xs="http://www.w3.org/2001/XMLSchema" xmlns:p="http://schemas.microsoft.com/office/2006/metadata/properties" xmlns:ns2="fd4233df-4e42-4c5a-a484-34027e3ee434" xmlns:ns3="5203da0d-b2eb-474a-834b-05db742e25ed" targetNamespace="http://schemas.microsoft.com/office/2006/metadata/properties" ma:root="true" ma:fieldsID="0307bf67109b46b0e5936b341fb0b144" ns2:_="" ns3:_="">
    <xsd:import namespace="fd4233df-4e42-4c5a-a484-34027e3ee434"/>
    <xsd:import namespace="5203da0d-b2eb-474a-834b-05db742e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233df-4e42-4c5a-a484-34027e3ee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c5f77948-cb74-4db9-9d42-99e13121e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3da0d-b2eb-474a-834b-05db742e25e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1f51c88-be9c-4e0c-9533-da231e15b5ba}" ma:internalName="TaxCatchAll" ma:showField="CatchAllData" ma:web="5203da0d-b2eb-474a-834b-05db742e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304E7-9E3B-4465-BACC-8032AEA9E3BB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5203da0d-b2eb-474a-834b-05db742e25ed"/>
    <ds:schemaRef ds:uri="http://schemas.microsoft.com/office/2006/documentManagement/types"/>
    <ds:schemaRef ds:uri="fd4233df-4e42-4c5a-a484-34027e3ee4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D1CE68-C872-4E25-AE51-279C33A308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68E45A-5B3F-41AF-950A-1C85BAE10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233df-4e42-4c5a-a484-34027e3ee434"/>
    <ds:schemaRef ds:uri="5203da0d-b2eb-474a-834b-05db742e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Dolores Martin Villalba</dc:creator>
  <cp:keywords/>
  <dc:description/>
  <cp:lastModifiedBy>JOSE GOMEZ JIMENEZ</cp:lastModifiedBy>
  <cp:revision/>
  <dcterms:created xsi:type="dcterms:W3CDTF">2023-08-29T10:05:00Z</dcterms:created>
  <dcterms:modified xsi:type="dcterms:W3CDTF">2023-12-18T11:59:46Z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0x01010000B54B58DA7C0D418D95DC320E5795F2</vt:lpwstr>
  </property>
  <property fmtid="{D5CDD505-2E9C-101B-9397-08002B2CF9AE}" pid="3" name="MediaServiceImageTags">
    <vt:lpwstr/>
  </property>
</Properties>
</file>