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4/Expte. 2024-162-00014, restauración Bilbao, Burgos, Palencia/"/>
    </mc:Choice>
  </mc:AlternateContent>
  <xr:revisionPtr revIDLastSave="27" documentId="8_{06972DB9-4AE9-439D-93B2-ADD9496A005C}" xr6:coauthVersionLast="47" xr6:coauthVersionMax="47" xr10:uidLastSave="{A936DF15-9563-462A-A305-C3366131DB92}"/>
  <bookViews>
    <workbookView xWindow="-120" yWindow="-120" windowWidth="29040" windowHeight="15840" activeTab="1" xr2:uid="{8323DB2D-A851-4833-BEA5-F92ED7B49FA7}"/>
  </bookViews>
  <sheets>
    <sheet name="Hoja1" sheetId="1" r:id="rId1"/>
    <sheet name="Hoja2" sheetId="2" r:id="rId2"/>
  </sheets>
  <definedNames>
    <definedName name="_xlnm.Print_Area" localSheetId="0">Hoja1!$A$1:$K$39</definedName>
    <definedName name="_xlnm.Print_Area" localSheetId="1">Hoja2!$A$1:$M$35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2" l="1"/>
  <c r="K25" i="2"/>
  <c r="B28" i="2"/>
  <c r="B14" i="2"/>
  <c r="L25" i="2"/>
  <c r="M16" i="2"/>
  <c r="L16" i="2"/>
  <c r="L27" i="2" s="1"/>
  <c r="L30" i="2" s="1"/>
  <c r="M27" i="2" l="1"/>
  <c r="L32" i="2"/>
  <c r="B31" i="2"/>
  <c r="C31" i="2" s="1"/>
  <c r="B29" i="2"/>
  <c r="C29" i="2" s="1"/>
  <c r="C28" i="2"/>
  <c r="B26" i="2"/>
  <c r="C26" i="2" s="1"/>
  <c r="J25" i="2"/>
  <c r="I25" i="2"/>
  <c r="H25" i="2"/>
  <c r="G25" i="2"/>
  <c r="F25" i="2"/>
  <c r="E25" i="2"/>
  <c r="D25" i="2"/>
  <c r="B24" i="2"/>
  <c r="C24" i="2" s="1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B17" i="2"/>
  <c r="B25" i="2" s="1"/>
  <c r="C25" i="2" s="1"/>
  <c r="K16" i="2"/>
  <c r="J16" i="2"/>
  <c r="J27" i="2" s="1"/>
  <c r="J30" i="2" s="1"/>
  <c r="I16" i="2"/>
  <c r="H16" i="2"/>
  <c r="G16" i="2"/>
  <c r="F16" i="2"/>
  <c r="E16" i="2"/>
  <c r="D16" i="2"/>
  <c r="B15" i="2"/>
  <c r="T32" i="1"/>
  <c r="U32" i="1" s="1"/>
  <c r="U31" i="1"/>
  <c r="T30" i="1"/>
  <c r="U30" i="1" s="1"/>
  <c r="T27" i="1"/>
  <c r="U27" i="1" s="1"/>
  <c r="U26" i="1"/>
  <c r="T25" i="1"/>
  <c r="U25" i="1" s="1"/>
  <c r="U24" i="1"/>
  <c r="U23" i="1"/>
  <c r="U22" i="1"/>
  <c r="U21" i="1"/>
  <c r="U20" i="1"/>
  <c r="U19" i="1"/>
  <c r="U18" i="1"/>
  <c r="U17" i="1"/>
  <c r="T16" i="1"/>
  <c r="U16" i="1" s="1"/>
  <c r="U15" i="1"/>
  <c r="U14" i="1"/>
  <c r="R32" i="1"/>
  <c r="S32" i="1" s="1"/>
  <c r="S31" i="1"/>
  <c r="R30" i="1"/>
  <c r="S30" i="1" s="1"/>
  <c r="R27" i="1"/>
  <c r="S27" i="1" s="1"/>
  <c r="S26" i="1"/>
  <c r="S25" i="1"/>
  <c r="R25" i="1"/>
  <c r="S24" i="1"/>
  <c r="S23" i="1"/>
  <c r="S22" i="1"/>
  <c r="S21" i="1"/>
  <c r="S20" i="1"/>
  <c r="S19" i="1"/>
  <c r="S18" i="1"/>
  <c r="S17" i="1"/>
  <c r="R16" i="1"/>
  <c r="S16" i="1" s="1"/>
  <c r="S15" i="1"/>
  <c r="S14" i="1"/>
  <c r="P32" i="1"/>
  <c r="Q32" i="1" s="1"/>
  <c r="Q31" i="1"/>
  <c r="P30" i="1"/>
  <c r="Q30" i="1" s="1"/>
  <c r="P27" i="1"/>
  <c r="Q27" i="1" s="1"/>
  <c r="Q26" i="1"/>
  <c r="P25" i="1"/>
  <c r="Q25" i="1" s="1"/>
  <c r="Q24" i="1"/>
  <c r="Q23" i="1"/>
  <c r="Q22" i="1"/>
  <c r="Q21" i="1"/>
  <c r="Q20" i="1"/>
  <c r="Q19" i="1"/>
  <c r="Q18" i="1"/>
  <c r="Q17" i="1"/>
  <c r="P16" i="1"/>
  <c r="Q16" i="1" s="1"/>
  <c r="Q15" i="1"/>
  <c r="Q14" i="1"/>
  <c r="N32" i="1"/>
  <c r="O32" i="1" s="1"/>
  <c r="O31" i="1"/>
  <c r="O30" i="1"/>
  <c r="N30" i="1"/>
  <c r="N27" i="1"/>
  <c r="O27" i="1" s="1"/>
  <c r="O26" i="1"/>
  <c r="N25" i="1"/>
  <c r="O25" i="1" s="1"/>
  <c r="O24" i="1"/>
  <c r="O23" i="1"/>
  <c r="O22" i="1"/>
  <c r="O21" i="1"/>
  <c r="O20" i="1"/>
  <c r="O19" i="1"/>
  <c r="O18" i="1"/>
  <c r="O17" i="1"/>
  <c r="N16" i="1"/>
  <c r="O16" i="1" s="1"/>
  <c r="O15" i="1"/>
  <c r="O14" i="1"/>
  <c r="L32" i="1"/>
  <c r="M32" i="1" s="1"/>
  <c r="M31" i="1"/>
  <c r="L30" i="1"/>
  <c r="M30" i="1" s="1"/>
  <c r="L27" i="1"/>
  <c r="M27" i="1" s="1"/>
  <c r="M26" i="1"/>
  <c r="L25" i="1"/>
  <c r="M25" i="1" s="1"/>
  <c r="M24" i="1"/>
  <c r="M23" i="1"/>
  <c r="M22" i="1"/>
  <c r="M21" i="1"/>
  <c r="M20" i="1"/>
  <c r="M19" i="1"/>
  <c r="M18" i="1"/>
  <c r="M17" i="1"/>
  <c r="L16" i="1"/>
  <c r="M16" i="1" s="1"/>
  <c r="M15" i="1"/>
  <c r="M14" i="1"/>
  <c r="I27" i="2" l="1"/>
  <c r="F27" i="2"/>
  <c r="F30" i="2" s="1"/>
  <c r="H27" i="2"/>
  <c r="H30" i="2" s="1"/>
  <c r="M30" i="2"/>
  <c r="K27" i="2"/>
  <c r="J32" i="2"/>
  <c r="G27" i="2"/>
  <c r="E27" i="2"/>
  <c r="D27" i="2"/>
  <c r="B16" i="2"/>
  <c r="B27" i="2" s="1"/>
  <c r="C27" i="2" s="1"/>
  <c r="C15" i="2"/>
  <c r="C17" i="2"/>
  <c r="F28" i="1"/>
  <c r="H28" i="1"/>
  <c r="D29" i="1"/>
  <c r="H35" i="1"/>
  <c r="F35" i="1"/>
  <c r="I30" i="2" l="1"/>
  <c r="I32" i="2" s="1"/>
  <c r="C16" i="2"/>
  <c r="M32" i="2"/>
  <c r="K30" i="2"/>
  <c r="H32" i="2"/>
  <c r="G30" i="2"/>
  <c r="F32" i="2"/>
  <c r="E30" i="2"/>
  <c r="D30" i="2"/>
  <c r="J28" i="1"/>
  <c r="J30" i="1"/>
  <c r="H30" i="1"/>
  <c r="B30" i="2" l="1"/>
  <c r="C30" i="2" s="1"/>
  <c r="D32" i="2"/>
  <c r="K32" i="2"/>
  <c r="G32" i="2"/>
  <c r="E32" i="2"/>
  <c r="L34" i="1"/>
  <c r="N34" i="1" s="1"/>
  <c r="J34" i="1"/>
  <c r="I34" i="1"/>
  <c r="H34" i="1"/>
  <c r="G34" i="1"/>
  <c r="J32" i="1"/>
  <c r="K32" i="1" s="1"/>
  <c r="H32" i="1"/>
  <c r="I32" i="1" s="1"/>
  <c r="K31" i="1"/>
  <c r="I31" i="1"/>
  <c r="G31" i="1"/>
  <c r="D31" i="1"/>
  <c r="K30" i="1"/>
  <c r="I30" i="1"/>
  <c r="J27" i="1"/>
  <c r="K27" i="1" s="1"/>
  <c r="H27" i="1"/>
  <c r="I27" i="1" s="1"/>
  <c r="K26" i="1"/>
  <c r="I26" i="1"/>
  <c r="G26" i="1"/>
  <c r="D26" i="1"/>
  <c r="J25" i="1"/>
  <c r="K25" i="1" s="1"/>
  <c r="H25" i="1"/>
  <c r="I25" i="1" s="1"/>
  <c r="F25" i="1"/>
  <c r="G25" i="1" s="1"/>
  <c r="K24" i="1"/>
  <c r="I24" i="1"/>
  <c r="G24" i="1"/>
  <c r="D24" i="1"/>
  <c r="K23" i="1"/>
  <c r="I23" i="1"/>
  <c r="G23" i="1"/>
  <c r="D23" i="1"/>
  <c r="K22" i="1"/>
  <c r="I22" i="1"/>
  <c r="G22" i="1"/>
  <c r="D22" i="1"/>
  <c r="K21" i="1"/>
  <c r="I21" i="1"/>
  <c r="G21" i="1"/>
  <c r="D21" i="1"/>
  <c r="K20" i="1"/>
  <c r="I20" i="1"/>
  <c r="G20" i="1"/>
  <c r="D20" i="1"/>
  <c r="K19" i="1"/>
  <c r="I19" i="1"/>
  <c r="G19" i="1"/>
  <c r="D19" i="1"/>
  <c r="K18" i="1"/>
  <c r="I18" i="1"/>
  <c r="G18" i="1"/>
  <c r="D18" i="1"/>
  <c r="K17" i="1"/>
  <c r="I17" i="1"/>
  <c r="G17" i="1"/>
  <c r="D17" i="1"/>
  <c r="D25" i="1" s="1"/>
  <c r="J16" i="1"/>
  <c r="K16" i="1" s="1"/>
  <c r="H16" i="1"/>
  <c r="I16" i="1" s="1"/>
  <c r="F16" i="1"/>
  <c r="G16" i="1" s="1"/>
  <c r="K15" i="1"/>
  <c r="I15" i="1"/>
  <c r="G15" i="1"/>
  <c r="D15" i="1"/>
  <c r="K14" i="1"/>
  <c r="I14" i="1"/>
  <c r="G14" i="1"/>
  <c r="D14" i="1"/>
  <c r="B32" i="2" l="1"/>
  <c r="C32" i="2" s="1"/>
  <c r="F27" i="1"/>
  <c r="F30" i="1" s="1"/>
  <c r="D30" i="1" s="1"/>
  <c r="D16" i="1"/>
  <c r="D27" i="1" s="1"/>
  <c r="E27" i="1" s="1"/>
  <c r="E25" i="1"/>
  <c r="E22" i="1"/>
  <c r="E26" i="1"/>
  <c r="E23" i="1"/>
  <c r="E31" i="1"/>
  <c r="F34" i="1"/>
  <c r="K34" i="1" s="1"/>
  <c r="E24" i="1"/>
  <c r="E18" i="1"/>
  <c r="E19" i="1"/>
  <c r="E20" i="1"/>
  <c r="E15" i="1"/>
  <c r="E17" i="1"/>
  <c r="E21" i="1"/>
  <c r="M34" i="1"/>
  <c r="E16" i="1" l="1"/>
  <c r="G27" i="1"/>
  <c r="E29" i="1"/>
  <c r="E30" i="1" l="1"/>
  <c r="F32" i="1"/>
  <c r="D32" i="1" s="1"/>
  <c r="G30" i="1"/>
  <c r="G32" i="1" l="1"/>
  <c r="E32" i="1"/>
  <c r="E28" i="1" l="1"/>
</calcChain>
</file>

<file path=xl/sharedStrings.xml><?xml version="1.0" encoding="utf-8"?>
<sst xmlns="http://schemas.openxmlformats.org/spreadsheetml/2006/main" count="79" uniqueCount="44">
  <si>
    <t>ESTE MODELO SE CUMPLIMENTARÁ Y SE INCLUIRÁ EN EL SOBRE Nº 3 DE LA PETICIÓN DE OFERTAS</t>
  </si>
  <si>
    <t>EMPRESA</t>
  </si>
  <si>
    <t>Firma y sello:</t>
  </si>
  <si>
    <t>(COMPLETAR SOLO CELDAS EN BLANCO)</t>
  </si>
  <si>
    <t>TOTAL CONTRATO</t>
  </si>
  <si>
    <t>AÑOS PREVISTOS DE VIGENCIA DEL CONTRATO</t>
  </si>
  <si>
    <t xml:space="preserve">TOTAL </t>
  </si>
  <si>
    <t>% s/ventas</t>
  </si>
  <si>
    <t>AÑO 1</t>
  </si>
  <si>
    <t>AÑO 2</t>
  </si>
  <si>
    <t>AÑO 3</t>
  </si>
  <si>
    <t xml:space="preserve">VENTAS       </t>
  </si>
  <si>
    <t>COSTES MATERIA PRIMA</t>
  </si>
  <si>
    <t>MARGEN BRUTO</t>
  </si>
  <si>
    <t>COSTES PERSONAL</t>
  </si>
  <si>
    <t>COMISIONES T. BANCARIAS</t>
  </si>
  <si>
    <t>TASAS Y TRIBUTOS</t>
  </si>
  <si>
    <t>MNTO. Y SUMINISTROS</t>
  </si>
  <si>
    <t>PUBLICIDAD Y PROMOCIÓN</t>
  </si>
  <si>
    <t>EXTRUCT. Y ADMON.</t>
  </si>
  <si>
    <t>GASTOS GENERALES</t>
  </si>
  <si>
    <t>TOTAL GASTOS GENERALES</t>
  </si>
  <si>
    <t>AMORTIZACIONES</t>
  </si>
  <si>
    <t>MARGEN DE EXPLOTACIÓN ANTES DE RENTAS</t>
  </si>
  <si>
    <t>RENTA VARIABLE</t>
  </si>
  <si>
    <t>MARGEN DE EXPLOTACION</t>
  </si>
  <si>
    <t>GASTOS EXTRAORDINARIOS</t>
  </si>
  <si>
    <t>Bº ANTES IMPTOS.</t>
  </si>
  <si>
    <t>OBSERVACIONES</t>
  </si>
  <si>
    <r>
      <t>OTROS COSTES</t>
    </r>
    <r>
      <rPr>
        <b/>
        <sz val="10"/>
        <color indexed="10"/>
        <rFont val="Adif Fago No Regular"/>
      </rPr>
      <t xml:space="preserve">    </t>
    </r>
    <r>
      <rPr>
        <b/>
        <sz val="12"/>
        <color indexed="10"/>
        <rFont val="Adif Fago No Regular"/>
      </rPr>
      <t>(1)</t>
    </r>
  </si>
  <si>
    <r>
      <t xml:space="preserve">RENTA FIJA OFERTADA   </t>
    </r>
    <r>
      <rPr>
        <b/>
        <sz val="12"/>
        <color indexed="10"/>
        <rFont val="Adif Fago No Regular"/>
      </rPr>
      <t xml:space="preserve"> (2)</t>
    </r>
  </si>
  <si>
    <t>RENTA FIJA MINIMA EXIGIDA EN LICITACIÓN</t>
  </si>
  <si>
    <t>(1) Descripción de Otros Costes y/o Gastos Extraordinarios
(2) Según punto L.1.1. del Anejo 1 del P.C.P. y debe coinicidr con lo expresado en el modelo 1.C.1. "HOJA DE OFERTA ECONÓMICA"</t>
  </si>
  <si>
    <t>MODELO DE CUENTA DE EXPLOTACIÓN PREVISIONAL DEL LOCAL 18304</t>
  </si>
  <si>
    <r>
      <t xml:space="preserve">ANEJO 1.D AL C.C.P. Nº EXPEDIENTE </t>
    </r>
    <r>
      <rPr>
        <b/>
        <sz val="24"/>
        <color rgb="FFFF0000"/>
        <rFont val="Adif Fago No Regular"/>
      </rPr>
      <t>202216200036</t>
    </r>
  </si>
  <si>
    <t>AÑO 4</t>
  </si>
  <si>
    <t>AÑO 5</t>
  </si>
  <si>
    <t>AÑO 6</t>
  </si>
  <si>
    <t>AÑO 7</t>
  </si>
  <si>
    <t>AÑO 8</t>
  </si>
  <si>
    <t>AÑO 9</t>
  </si>
  <si>
    <t>AÑO 10</t>
  </si>
  <si>
    <t>ANEJO 5 AL P.C.P. Nº EXPEDIENTE 202416200014 EN LA ESTACIÓN DE PALENCIA</t>
  </si>
  <si>
    <t xml:space="preserve">
(1) Descripción de Otros Costes y/o Gastos Extraordinarios
(2) Figurar el porcentaje de renta variable según lo definido en el punto 3.2 del C.C.P. 
       debiendo cumplir las condiciones siguientes:
       • Para el primer año un porcentaje variable mínimo del 3,5% 
       • Ser el mismo para todos los meses de cada año.
       • Ser igual o mayor al del año anterior.
       • No ser mayor en 2 puntos porcentuales al porcentaje ofrecido en el año anterior.
       • Estar expresado en un solo decimal.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</si>
</sst>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&quot;€&quot;"/>
    <numFmt numFmtId="166" formatCode="#,##0.00\ &quot;€&quot;"/>
  </numFmts>
  <fonts count="26">
    <font>
      <sz val="11"/>
      <color theme="1"/>
      <name val="Calibri"/>
      <family val="2"/>
      <scheme val="minor"/>
    </font>
    <font>
      <b/>
      <sz val="16"/>
      <name val="Adif Fago No Regular"/>
    </font>
    <font>
      <b/>
      <sz val="9"/>
      <name val="Adif Fago No Regular"/>
    </font>
    <font>
      <b/>
      <sz val="14"/>
      <name val="Adif Fago No Regular"/>
    </font>
    <font>
      <b/>
      <u/>
      <sz val="12"/>
      <name val="Adif Fago No Regular"/>
    </font>
    <font>
      <sz val="10"/>
      <name val="Adif Fago No Regular"/>
    </font>
    <font>
      <b/>
      <sz val="24"/>
      <name val="Adif Fago No Regular"/>
    </font>
    <font>
      <sz val="11"/>
      <color theme="1"/>
      <name val="Adif Fago No Regular"/>
    </font>
    <font>
      <b/>
      <sz val="18"/>
      <name val="Adif Fago No Regular"/>
    </font>
    <font>
      <b/>
      <sz val="20"/>
      <name val="Adif Fago No Regular"/>
    </font>
    <font>
      <b/>
      <sz val="12"/>
      <name val="Adif Fago No Regular"/>
    </font>
    <font>
      <b/>
      <sz val="14"/>
      <color theme="1" tint="0.499984740745262"/>
      <name val="Adif Fago No Regular"/>
    </font>
    <font>
      <b/>
      <sz val="14"/>
      <color rgb="FFFF0000"/>
      <name val="Adif Fago No Regular"/>
    </font>
    <font>
      <sz val="12"/>
      <name val="Adif Fago No Regular"/>
    </font>
    <font>
      <b/>
      <sz val="11"/>
      <name val="Adif Fago No Regular"/>
    </font>
    <font>
      <b/>
      <sz val="10"/>
      <name val="Adif Fago No Regular"/>
    </font>
    <font>
      <sz val="10"/>
      <color theme="1" tint="0.34998626667073579"/>
      <name val="Adif Fago No Regular"/>
    </font>
    <font>
      <sz val="10"/>
      <color theme="1"/>
      <name val="Adif Fago No Regular"/>
    </font>
    <font>
      <b/>
      <sz val="10"/>
      <color indexed="10"/>
      <name val="Adif Fago No Regular"/>
    </font>
    <font>
      <b/>
      <sz val="12"/>
      <color indexed="10"/>
      <name val="Adif Fago No Regular"/>
    </font>
    <font>
      <b/>
      <sz val="8"/>
      <name val="Adif Fago No Regular"/>
    </font>
    <font>
      <sz val="11"/>
      <name val="Adif Fago No Regular"/>
    </font>
    <font>
      <b/>
      <sz val="8"/>
      <color rgb="FFFF0000"/>
      <name val="Adif Fago No Regular"/>
    </font>
    <font>
      <b/>
      <sz val="11"/>
      <color rgb="FFFF0000"/>
      <name val="Adif Fago No Regular"/>
    </font>
    <font>
      <b/>
      <sz val="24"/>
      <color rgb="FFFF0000"/>
      <name val="Adif Fago No Regular"/>
    </font>
    <font>
      <b/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00B0F0"/>
        <bgColor indexed="64"/>
      </patternFill>
    </fill>
  </fills>
  <borders count="10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5" fillId="0" borderId="3" xfId="0" applyFont="1" applyBorder="1" applyProtection="1">
      <protection hidden="1"/>
    </xf>
    <xf numFmtId="0" fontId="4" fillId="0" borderId="3" xfId="0" applyFont="1" applyBorder="1" applyAlignment="1" applyProtection="1">
      <alignment horizontal="right"/>
      <protection hidden="1"/>
    </xf>
    <xf numFmtId="0" fontId="5" fillId="0" borderId="91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5" xfId="0" applyFont="1" applyBorder="1" applyProtection="1">
      <protection hidden="1"/>
    </xf>
    <xf numFmtId="0" fontId="8" fillId="3" borderId="0" xfId="0" applyFont="1" applyFill="1" applyAlignment="1" applyProtection="1">
      <alignment vertical="center" shrinkToFit="1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5" fillId="0" borderId="14" xfId="0" applyFont="1" applyBorder="1" applyProtection="1">
      <protection hidden="1"/>
    </xf>
    <xf numFmtId="0" fontId="5" fillId="0" borderId="7" xfId="0" applyFont="1" applyBorder="1" applyProtection="1">
      <protection hidden="1"/>
    </xf>
    <xf numFmtId="0" fontId="5" fillId="0" borderId="8" xfId="0" applyFont="1" applyBorder="1" applyProtection="1">
      <protection hidden="1"/>
    </xf>
    <xf numFmtId="0" fontId="5" fillId="0" borderId="16" xfId="0" applyFont="1" applyBorder="1" applyProtection="1">
      <protection hidden="1"/>
    </xf>
    <xf numFmtId="0" fontId="5" fillId="0" borderId="17" xfId="0" applyFont="1" applyBorder="1" applyProtection="1">
      <protection hidden="1"/>
    </xf>
    <xf numFmtId="0" fontId="5" fillId="0" borderId="9" xfId="0" applyFont="1" applyBorder="1" applyProtection="1"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protection hidden="1"/>
    </xf>
    <xf numFmtId="0" fontId="5" fillId="0" borderId="10" xfId="0" applyFont="1" applyBorder="1" applyProtection="1">
      <protection hidden="1"/>
    </xf>
    <xf numFmtId="0" fontId="10" fillId="0" borderId="18" xfId="0" applyFont="1" applyBorder="1" applyProtection="1">
      <protection hidden="1"/>
    </xf>
    <xf numFmtId="0" fontId="13" fillId="0" borderId="18" xfId="0" applyFont="1" applyBorder="1" applyProtection="1">
      <protection hidden="1"/>
    </xf>
    <xf numFmtId="0" fontId="4" fillId="0" borderId="18" xfId="0" applyFont="1" applyBorder="1" applyAlignment="1" applyProtection="1">
      <alignment horizontal="center"/>
      <protection hidden="1"/>
    </xf>
    <xf numFmtId="0" fontId="5" fillId="0" borderId="18" xfId="0" applyFont="1" applyBorder="1" applyProtection="1"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5" fillId="8" borderId="25" xfId="0" applyFont="1" applyFill="1" applyBorder="1" applyAlignment="1" applyProtection="1">
      <alignment horizontal="center" vertical="center"/>
      <protection hidden="1"/>
    </xf>
    <xf numFmtId="164" fontId="2" fillId="8" borderId="26" xfId="0" applyNumberFormat="1" applyFont="1" applyFill="1" applyBorder="1" applyAlignment="1" applyProtection="1">
      <alignment horizontal="center" vertical="center" wrapText="1"/>
      <protection hidden="1"/>
    </xf>
    <xf numFmtId="165" fontId="15" fillId="8" borderId="28" xfId="0" applyNumberFormat="1" applyFont="1" applyFill="1" applyBorder="1" applyAlignment="1" applyProtection="1">
      <alignment horizontal="left" vertical="center"/>
      <protection hidden="1"/>
    </xf>
    <xf numFmtId="165" fontId="16" fillId="2" borderId="25" xfId="0" applyNumberFormat="1" applyFont="1" applyFill="1" applyBorder="1" applyAlignment="1" applyProtection="1">
      <alignment horizontal="right" vertical="center" shrinkToFit="1"/>
      <protection hidden="1"/>
    </xf>
    <xf numFmtId="165" fontId="16" fillId="2" borderId="26" xfId="0" applyNumberFormat="1" applyFont="1" applyFill="1" applyBorder="1" applyAlignment="1" applyProtection="1">
      <alignment horizontal="right" vertical="center" shrinkToFit="1"/>
      <protection hidden="1"/>
    </xf>
    <xf numFmtId="165" fontId="16" fillId="4" borderId="29" xfId="0" applyNumberFormat="1" applyFont="1" applyFill="1" applyBorder="1" applyAlignment="1" applyProtection="1">
      <alignment horizontal="right" vertical="center" shrinkToFit="1"/>
      <protection locked="0" hidden="1"/>
    </xf>
    <xf numFmtId="164" fontId="16" fillId="2" borderId="30" xfId="0" applyNumberFormat="1" applyFont="1" applyFill="1" applyBorder="1" applyAlignment="1" applyProtection="1">
      <alignment horizontal="center" vertical="center" shrinkToFit="1"/>
      <protection hidden="1"/>
    </xf>
    <xf numFmtId="165" fontId="16" fillId="4" borderId="31" xfId="0" applyNumberFormat="1" applyFont="1" applyFill="1" applyBorder="1" applyAlignment="1" applyProtection="1">
      <alignment horizontal="right" vertical="center" shrinkToFit="1"/>
      <protection locked="0" hidden="1"/>
    </xf>
    <xf numFmtId="164" fontId="16" fillId="2" borderId="32" xfId="0" applyNumberFormat="1" applyFont="1" applyFill="1" applyBorder="1" applyAlignment="1" applyProtection="1">
      <alignment horizontal="center" vertical="center" shrinkToFit="1"/>
      <protection hidden="1"/>
    </xf>
    <xf numFmtId="164" fontId="16" fillId="2" borderId="33" xfId="0" applyNumberFormat="1" applyFont="1" applyFill="1" applyBorder="1" applyAlignment="1" applyProtection="1">
      <alignment horizontal="center" vertical="center" shrinkToFit="1"/>
      <protection hidden="1"/>
    </xf>
    <xf numFmtId="165" fontId="15" fillId="8" borderId="34" xfId="0" applyNumberFormat="1" applyFont="1" applyFill="1" applyBorder="1" applyAlignment="1" applyProtection="1">
      <alignment horizontal="left" vertical="center"/>
      <protection hidden="1"/>
    </xf>
    <xf numFmtId="165" fontId="16" fillId="2" borderId="29" xfId="0" applyNumberFormat="1" applyFont="1" applyFill="1" applyBorder="1" applyAlignment="1" applyProtection="1">
      <alignment horizontal="right" vertical="center" shrinkToFit="1"/>
      <protection hidden="1"/>
    </xf>
    <xf numFmtId="164" fontId="15" fillId="2" borderId="26" xfId="0" applyNumberFormat="1" applyFont="1" applyFill="1" applyBorder="1" applyAlignment="1" applyProtection="1">
      <alignment horizontal="center" vertical="center" shrinkToFit="1"/>
      <protection hidden="1"/>
    </xf>
    <xf numFmtId="165" fontId="16" fillId="4" borderId="35" xfId="0" applyNumberFormat="1" applyFont="1" applyFill="1" applyBorder="1" applyAlignment="1" applyProtection="1">
      <alignment horizontal="right" vertical="center" shrinkToFit="1"/>
      <protection locked="0" hidden="1"/>
    </xf>
    <xf numFmtId="165" fontId="16" fillId="4" borderId="36" xfId="0" applyNumberFormat="1" applyFont="1" applyFill="1" applyBorder="1" applyAlignment="1" applyProtection="1">
      <alignment horizontal="right" vertical="center" shrinkToFit="1"/>
      <protection locked="0" hidden="1"/>
    </xf>
    <xf numFmtId="164" fontId="16" fillId="2" borderId="37" xfId="0" applyNumberFormat="1" applyFont="1" applyFill="1" applyBorder="1" applyAlignment="1" applyProtection="1">
      <alignment horizontal="center" vertical="center" shrinkToFit="1"/>
      <protection hidden="1"/>
    </xf>
    <xf numFmtId="0" fontId="15" fillId="5" borderId="38" xfId="0" applyFont="1" applyFill="1" applyBorder="1" applyAlignment="1" applyProtection="1">
      <alignment horizontal="left" vertical="center"/>
      <protection hidden="1"/>
    </xf>
    <xf numFmtId="165" fontId="15" fillId="5" borderId="39" xfId="0" applyNumberFormat="1" applyFont="1" applyFill="1" applyBorder="1" applyAlignment="1" applyProtection="1">
      <alignment horizontal="right" vertical="center" shrinkToFit="1"/>
      <protection hidden="1"/>
    </xf>
    <xf numFmtId="164" fontId="15" fillId="5" borderId="40" xfId="0" applyNumberFormat="1" applyFont="1" applyFill="1" applyBorder="1" applyAlignment="1" applyProtection="1">
      <alignment horizontal="center" vertical="center" shrinkToFit="1"/>
      <protection hidden="1"/>
    </xf>
    <xf numFmtId="165" fontId="5" fillId="5" borderId="41" xfId="0" applyNumberFormat="1" applyFont="1" applyFill="1" applyBorder="1" applyAlignment="1" applyProtection="1">
      <alignment horizontal="right" vertical="center" shrinkToFit="1"/>
      <protection hidden="1"/>
    </xf>
    <xf numFmtId="164" fontId="5" fillId="5" borderId="42" xfId="0" applyNumberFormat="1" applyFont="1" applyFill="1" applyBorder="1" applyAlignment="1" applyProtection="1">
      <alignment horizontal="center" vertical="center" shrinkToFit="1"/>
      <protection hidden="1"/>
    </xf>
    <xf numFmtId="165" fontId="5" fillId="5" borderId="43" xfId="0" applyNumberFormat="1" applyFont="1" applyFill="1" applyBorder="1" applyAlignment="1" applyProtection="1">
      <alignment horizontal="right" vertical="center" shrinkToFit="1"/>
      <protection hidden="1"/>
    </xf>
    <xf numFmtId="165" fontId="17" fillId="5" borderId="43" xfId="0" applyNumberFormat="1" applyFont="1" applyFill="1" applyBorder="1" applyAlignment="1" applyProtection="1">
      <alignment horizontal="right" vertical="center" shrinkToFit="1"/>
      <protection hidden="1"/>
    </xf>
    <xf numFmtId="164" fontId="5" fillId="5" borderId="44" xfId="0" applyNumberFormat="1" applyFont="1" applyFill="1" applyBorder="1" applyAlignment="1" applyProtection="1">
      <alignment horizontal="center" vertical="center" shrinkToFit="1"/>
      <protection hidden="1"/>
    </xf>
    <xf numFmtId="165" fontId="15" fillId="8" borderId="45" xfId="0" applyNumberFormat="1" applyFont="1" applyFill="1" applyBorder="1" applyAlignment="1" applyProtection="1">
      <alignment horizontal="left" vertical="center"/>
      <protection hidden="1"/>
    </xf>
    <xf numFmtId="164" fontId="15" fillId="2" borderId="46" xfId="0" applyNumberFormat="1" applyFont="1" applyFill="1" applyBorder="1" applyAlignment="1" applyProtection="1">
      <alignment horizontal="center" vertical="center" shrinkToFit="1"/>
      <protection hidden="1"/>
    </xf>
    <xf numFmtId="165" fontId="16" fillId="4" borderId="47" xfId="0" applyNumberFormat="1" applyFont="1" applyFill="1" applyBorder="1" applyAlignment="1" applyProtection="1">
      <alignment horizontal="right" vertical="center" shrinkToFit="1"/>
      <protection locked="0" hidden="1"/>
    </xf>
    <xf numFmtId="164" fontId="16" fillId="2" borderId="48" xfId="0" applyNumberFormat="1" applyFont="1" applyFill="1" applyBorder="1" applyAlignment="1" applyProtection="1">
      <alignment horizontal="center" vertical="center" shrinkToFit="1"/>
      <protection hidden="1"/>
    </xf>
    <xf numFmtId="165" fontId="16" fillId="4" borderId="49" xfId="0" applyNumberFormat="1" applyFont="1" applyFill="1" applyBorder="1" applyAlignment="1" applyProtection="1">
      <alignment horizontal="right" vertical="center" shrinkToFit="1"/>
      <protection locked="0" hidden="1"/>
    </xf>
    <xf numFmtId="164" fontId="16" fillId="2" borderId="50" xfId="0" applyNumberFormat="1" applyFont="1" applyFill="1" applyBorder="1" applyAlignment="1" applyProtection="1">
      <alignment horizontal="center" vertical="center" shrinkToFit="1"/>
      <protection hidden="1"/>
    </xf>
    <xf numFmtId="164" fontId="15" fillId="2" borderId="51" xfId="0" applyNumberFormat="1" applyFont="1" applyFill="1" applyBorder="1" applyAlignment="1" applyProtection="1">
      <alignment horizontal="center" vertical="center" shrinkToFit="1"/>
      <protection hidden="1"/>
    </xf>
    <xf numFmtId="165" fontId="15" fillId="8" borderId="52" xfId="0" applyNumberFormat="1" applyFont="1" applyFill="1" applyBorder="1" applyAlignment="1" applyProtection="1">
      <alignment horizontal="left" vertical="center"/>
      <protection hidden="1"/>
    </xf>
    <xf numFmtId="165" fontId="3" fillId="2" borderId="39" xfId="0" applyNumberFormat="1" applyFont="1" applyFill="1" applyBorder="1" applyAlignment="1" applyProtection="1">
      <alignment horizontal="center" vertical="center" wrapText="1"/>
      <protection hidden="1"/>
    </xf>
    <xf numFmtId="164" fontId="15" fillId="2" borderId="53" xfId="0" applyNumberFormat="1" applyFont="1" applyFill="1" applyBorder="1" applyAlignment="1" applyProtection="1">
      <alignment horizontal="center" vertical="center" shrinkToFit="1"/>
      <protection hidden="1"/>
    </xf>
    <xf numFmtId="165" fontId="16" fillId="4" borderId="54" xfId="0" applyNumberFormat="1" applyFont="1" applyFill="1" applyBorder="1" applyAlignment="1" applyProtection="1">
      <alignment horizontal="right" vertical="center" shrinkToFit="1"/>
      <protection locked="0" hidden="1"/>
    </xf>
    <xf numFmtId="164" fontId="16" fillId="2" borderId="55" xfId="0" applyNumberFormat="1" applyFont="1" applyFill="1" applyBorder="1" applyAlignment="1" applyProtection="1">
      <alignment horizontal="center" vertical="center" shrinkToFit="1"/>
      <protection hidden="1"/>
    </xf>
    <xf numFmtId="165" fontId="16" fillId="4" borderId="56" xfId="0" applyNumberFormat="1" applyFont="1" applyFill="1" applyBorder="1" applyAlignment="1" applyProtection="1">
      <alignment horizontal="right" vertical="center" shrinkToFit="1"/>
      <protection locked="0" hidden="1"/>
    </xf>
    <xf numFmtId="164" fontId="16" fillId="2" borderId="57" xfId="0" applyNumberFormat="1" applyFont="1" applyFill="1" applyBorder="1" applyAlignment="1" applyProtection="1">
      <alignment horizontal="center" vertical="center" shrinkToFit="1"/>
      <protection hidden="1"/>
    </xf>
    <xf numFmtId="0" fontId="15" fillId="5" borderId="38" xfId="0" applyFont="1" applyFill="1" applyBorder="1" applyAlignment="1" applyProtection="1">
      <alignment horizontal="left" vertical="center" wrapText="1"/>
      <protection hidden="1"/>
    </xf>
    <xf numFmtId="165" fontId="15" fillId="5" borderId="58" xfId="0" applyNumberFormat="1" applyFont="1" applyFill="1" applyBorder="1" applyAlignment="1" applyProtection="1">
      <alignment horizontal="right" vertical="center" shrinkToFit="1"/>
      <protection hidden="1"/>
    </xf>
    <xf numFmtId="165" fontId="15" fillId="5" borderId="40" xfId="0" applyNumberFormat="1" applyFont="1" applyFill="1" applyBorder="1" applyAlignment="1" applyProtection="1">
      <alignment horizontal="right" vertical="center" shrinkToFit="1"/>
      <protection hidden="1"/>
    </xf>
    <xf numFmtId="164" fontId="15" fillId="5" borderId="59" xfId="0" applyNumberFormat="1" applyFont="1" applyFill="1" applyBorder="1" applyAlignment="1" applyProtection="1">
      <alignment horizontal="right" vertical="center" shrinkToFit="1"/>
      <protection hidden="1"/>
    </xf>
    <xf numFmtId="165" fontId="15" fillId="5" borderId="60" xfId="0" applyNumberFormat="1" applyFont="1" applyFill="1" applyBorder="1" applyAlignment="1" applyProtection="1">
      <alignment horizontal="right" vertical="center" shrinkToFit="1"/>
      <protection hidden="1"/>
    </xf>
    <xf numFmtId="0" fontId="20" fillId="6" borderId="11" xfId="0" applyFont="1" applyFill="1" applyBorder="1" applyAlignment="1" applyProtection="1">
      <alignment horizontal="center" vertical="center" wrapText="1"/>
      <protection hidden="1"/>
    </xf>
    <xf numFmtId="0" fontId="15" fillId="9" borderId="62" xfId="0" applyFont="1" applyFill="1" applyBorder="1" applyAlignment="1" applyProtection="1">
      <alignment horizontal="left" vertical="center" wrapText="1"/>
      <protection hidden="1"/>
    </xf>
    <xf numFmtId="164" fontId="15" fillId="9" borderId="64" xfId="0" applyNumberFormat="1" applyFont="1" applyFill="1" applyBorder="1" applyAlignment="1" applyProtection="1">
      <alignment horizontal="center" vertical="center" shrinkToFit="1"/>
      <protection hidden="1"/>
    </xf>
    <xf numFmtId="0" fontId="20" fillId="5" borderId="11" xfId="0" applyFont="1" applyFill="1" applyBorder="1" applyAlignment="1" applyProtection="1">
      <alignment horizontal="center" vertical="center" wrapText="1"/>
      <protection hidden="1"/>
    </xf>
    <xf numFmtId="0" fontId="15" fillId="8" borderId="62" xfId="0" applyFont="1" applyFill="1" applyBorder="1" applyAlignment="1" applyProtection="1">
      <alignment horizontal="left" vertical="center" wrapText="1"/>
      <protection hidden="1"/>
    </xf>
    <xf numFmtId="165" fontId="14" fillId="2" borderId="68" xfId="0" applyNumberFormat="1" applyFont="1" applyFill="1" applyBorder="1" applyAlignment="1" applyProtection="1">
      <alignment horizontal="center" vertical="center" shrinkToFit="1"/>
      <protection hidden="1"/>
    </xf>
    <xf numFmtId="164" fontId="15" fillId="2" borderId="69" xfId="0" applyNumberFormat="1" applyFont="1" applyFill="1" applyBorder="1" applyAlignment="1" applyProtection="1">
      <alignment horizontal="center" vertical="center" shrinkToFit="1"/>
      <protection hidden="1"/>
    </xf>
    <xf numFmtId="0" fontId="15" fillId="5" borderId="76" xfId="0" applyFont="1" applyFill="1" applyBorder="1" applyAlignment="1" applyProtection="1">
      <alignment horizontal="left" vertical="center" wrapText="1"/>
      <protection hidden="1"/>
    </xf>
    <xf numFmtId="165" fontId="15" fillId="5" borderId="77" xfId="0" applyNumberFormat="1" applyFont="1" applyFill="1" applyBorder="1" applyAlignment="1" applyProtection="1">
      <alignment horizontal="right" vertical="center" shrinkToFit="1"/>
      <protection hidden="1"/>
    </xf>
    <xf numFmtId="164" fontId="15" fillId="5" borderId="78" xfId="0" applyNumberFormat="1" applyFont="1" applyFill="1" applyBorder="1" applyAlignment="1" applyProtection="1">
      <alignment horizontal="center" vertical="center" shrinkToFit="1"/>
      <protection hidden="1"/>
    </xf>
    <xf numFmtId="165" fontId="5" fillId="5" borderId="79" xfId="0" applyNumberFormat="1" applyFont="1" applyFill="1" applyBorder="1" applyAlignment="1" applyProtection="1">
      <alignment horizontal="right" vertical="center" shrinkToFit="1"/>
      <protection hidden="1"/>
    </xf>
    <xf numFmtId="164" fontId="5" fillId="5" borderId="80" xfId="0" applyNumberFormat="1" applyFont="1" applyFill="1" applyBorder="1" applyAlignment="1" applyProtection="1">
      <alignment horizontal="center" vertical="center" shrinkToFit="1"/>
      <protection hidden="1"/>
    </xf>
    <xf numFmtId="164" fontId="5" fillId="5" borderId="81" xfId="0" applyNumberFormat="1" applyFont="1" applyFill="1" applyBorder="1" applyAlignment="1" applyProtection="1">
      <alignment horizontal="center" vertical="center" shrinkToFit="1"/>
      <protection hidden="1"/>
    </xf>
    <xf numFmtId="165" fontId="15" fillId="2" borderId="63" xfId="0" applyNumberFormat="1" applyFont="1" applyFill="1" applyBorder="1" applyAlignment="1" applyProtection="1">
      <alignment horizontal="right" vertical="center" shrinkToFit="1"/>
      <protection hidden="1"/>
    </xf>
    <xf numFmtId="164" fontId="15" fillId="2" borderId="64" xfId="0" applyNumberFormat="1" applyFont="1" applyFill="1" applyBorder="1" applyAlignment="1" applyProtection="1">
      <alignment horizontal="center" vertical="center" shrinkToFit="1"/>
      <protection hidden="1"/>
    </xf>
    <xf numFmtId="0" fontId="15" fillId="5" borderId="82" xfId="0" applyFont="1" applyFill="1" applyBorder="1" applyAlignment="1" applyProtection="1">
      <alignment horizontal="left" vertical="center"/>
      <protection hidden="1"/>
    </xf>
    <xf numFmtId="165" fontId="15" fillId="5" borderId="83" xfId="0" applyNumberFormat="1" applyFont="1" applyFill="1" applyBorder="1" applyAlignment="1" applyProtection="1">
      <alignment horizontal="right" vertical="center" shrinkToFit="1"/>
      <protection hidden="1"/>
    </xf>
    <xf numFmtId="164" fontId="15" fillId="5" borderId="84" xfId="0" applyNumberFormat="1" applyFont="1" applyFill="1" applyBorder="1" applyAlignment="1" applyProtection="1">
      <alignment horizontal="center" vertical="center" shrinkToFit="1"/>
      <protection hidden="1"/>
    </xf>
    <xf numFmtId="165" fontId="5" fillId="5" borderId="85" xfId="0" applyNumberFormat="1" applyFont="1" applyFill="1" applyBorder="1" applyAlignment="1" applyProtection="1">
      <alignment horizontal="right" vertical="center" shrinkToFit="1"/>
      <protection hidden="1"/>
    </xf>
    <xf numFmtId="164" fontId="5" fillId="5" borderId="86" xfId="0" applyNumberFormat="1" applyFont="1" applyFill="1" applyBorder="1" applyAlignment="1" applyProtection="1">
      <alignment horizontal="center" vertical="center" shrinkToFit="1"/>
      <protection hidden="1"/>
    </xf>
    <xf numFmtId="165" fontId="5" fillId="5" borderId="87" xfId="0" applyNumberFormat="1" applyFont="1" applyFill="1" applyBorder="1" applyAlignment="1" applyProtection="1">
      <alignment horizontal="right" vertical="center" shrinkToFit="1"/>
      <protection hidden="1"/>
    </xf>
    <xf numFmtId="164" fontId="5" fillId="5" borderId="88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1" xfId="0" applyFont="1" applyBorder="1" applyAlignment="1" applyProtection="1">
      <alignment vertical="center"/>
      <protection hidden="1"/>
    </xf>
    <xf numFmtId="0" fontId="21" fillId="0" borderId="3" xfId="0" applyFont="1" applyBorder="1" applyAlignment="1" applyProtection="1">
      <alignment vertical="center"/>
      <protection hidden="1"/>
    </xf>
    <xf numFmtId="0" fontId="21" fillId="0" borderId="4" xfId="0" applyFont="1" applyBorder="1" applyAlignment="1" applyProtection="1">
      <alignment vertical="center"/>
      <protection hidden="1"/>
    </xf>
    <xf numFmtId="164" fontId="15" fillId="5" borderId="67" xfId="0" applyNumberFormat="1" applyFont="1" applyFill="1" applyBorder="1" applyAlignment="1" applyProtection="1">
      <alignment horizontal="right" vertical="center" shrinkToFit="1"/>
      <protection hidden="1"/>
    </xf>
    <xf numFmtId="166" fontId="10" fillId="9" borderId="63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protection hidden="1"/>
    </xf>
    <xf numFmtId="0" fontId="5" fillId="0" borderId="9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21" fillId="0" borderId="6" xfId="0" applyFont="1" applyBorder="1" applyAlignment="1" applyProtection="1">
      <alignment vertical="center"/>
      <protection hidden="1"/>
    </xf>
    <xf numFmtId="0" fontId="5" fillId="0" borderId="98" xfId="0" applyFont="1" applyBorder="1" applyProtection="1"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21" fillId="0" borderId="89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5" fillId="0" borderId="99" xfId="0" applyFont="1" applyBorder="1" applyProtection="1">
      <protection hidden="1"/>
    </xf>
    <xf numFmtId="0" fontId="7" fillId="0" borderId="0" xfId="0" applyFont="1" applyBorder="1" applyProtection="1">
      <protection hidden="1"/>
    </xf>
    <xf numFmtId="166" fontId="10" fillId="9" borderId="66" xfId="0" applyNumberFormat="1" applyFont="1" applyFill="1" applyBorder="1" applyAlignment="1" applyProtection="1">
      <alignment horizontal="center" vertical="center" shrinkToFit="1"/>
      <protection hidden="1"/>
    </xf>
    <xf numFmtId="166" fontId="10" fillId="9" borderId="67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165" fontId="10" fillId="4" borderId="74" xfId="0" applyNumberFormat="1" applyFont="1" applyFill="1" applyBorder="1" applyAlignment="1" applyProtection="1">
      <alignment horizontal="center" vertical="center" shrinkToFit="1"/>
      <protection locked="0" hidden="1"/>
    </xf>
    <xf numFmtId="165" fontId="10" fillId="4" borderId="7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8" borderId="27" xfId="0" applyFont="1" applyFill="1" applyBorder="1" applyAlignment="1" applyProtection="1">
      <alignment horizontal="center" vertical="center"/>
      <protection hidden="1"/>
    </xf>
    <xf numFmtId="0" fontId="10" fillId="8" borderId="26" xfId="0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Protection="1"/>
    <xf numFmtId="0" fontId="5" fillId="0" borderId="1" xfId="0" applyFont="1" applyBorder="1" applyProtection="1"/>
    <xf numFmtId="0" fontId="8" fillId="3" borderId="0" xfId="0" applyFont="1" applyFill="1" applyAlignment="1" applyProtection="1">
      <alignment vertical="center" shrinkToFit="1"/>
    </xf>
    <xf numFmtId="0" fontId="8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Protection="1"/>
    <xf numFmtId="0" fontId="5" fillId="0" borderId="14" xfId="0" applyFont="1" applyBorder="1" applyProtection="1"/>
    <xf numFmtId="0" fontId="12" fillId="4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5" fillId="0" borderId="10" xfId="0" applyFont="1" applyBorder="1" applyProtection="1"/>
    <xf numFmtId="0" fontId="10" fillId="0" borderId="18" xfId="0" applyFont="1" applyBorder="1" applyProtection="1"/>
    <xf numFmtId="0" fontId="13" fillId="0" borderId="18" xfId="0" applyFont="1" applyBorder="1" applyProtection="1"/>
    <xf numFmtId="0" fontId="10" fillId="0" borderId="24" xfId="0" applyFont="1" applyBorder="1" applyAlignment="1" applyProtection="1">
      <alignment horizontal="center" vertical="center"/>
    </xf>
    <xf numFmtId="0" fontId="15" fillId="8" borderId="25" xfId="0" applyFont="1" applyFill="1" applyBorder="1" applyAlignment="1" applyProtection="1">
      <alignment horizontal="center" vertical="center"/>
    </xf>
    <xf numFmtId="164" fontId="2" fillId="8" borderId="26" xfId="0" applyNumberFormat="1" applyFont="1" applyFill="1" applyBorder="1" applyAlignment="1" applyProtection="1">
      <alignment horizontal="center" vertical="center" wrapText="1"/>
    </xf>
    <xf numFmtId="0" fontId="10" fillId="8" borderId="19" xfId="0" applyFont="1" applyFill="1" applyBorder="1" applyAlignment="1" applyProtection="1">
      <alignment horizontal="center" vertical="center" wrapText="1"/>
    </xf>
    <xf numFmtId="0" fontId="10" fillId="8" borderId="105" xfId="0" applyFont="1" applyFill="1" applyBorder="1" applyAlignment="1" applyProtection="1">
      <alignment horizontal="center" vertical="center"/>
    </xf>
    <xf numFmtId="165" fontId="15" fillId="8" borderId="28" xfId="0" applyNumberFormat="1" applyFont="1" applyFill="1" applyBorder="1" applyAlignment="1" applyProtection="1">
      <alignment horizontal="left" vertical="center"/>
    </xf>
    <xf numFmtId="166" fontId="16" fillId="2" borderId="25" xfId="0" applyNumberFormat="1" applyFont="1" applyFill="1" applyBorder="1" applyAlignment="1" applyProtection="1">
      <alignment horizontal="right" vertical="center" shrinkToFit="1"/>
    </xf>
    <xf numFmtId="165" fontId="16" fillId="2" borderId="26" xfId="0" applyNumberFormat="1" applyFont="1" applyFill="1" applyBorder="1" applyAlignment="1" applyProtection="1">
      <alignment horizontal="right" vertical="center" shrinkToFit="1"/>
    </xf>
    <xf numFmtId="4" fontId="16" fillId="4" borderId="29" xfId="0" applyNumberFormat="1" applyFont="1" applyFill="1" applyBorder="1" applyAlignment="1" applyProtection="1">
      <alignment horizontal="right" vertical="center" shrinkToFit="1"/>
    </xf>
    <xf numFmtId="4" fontId="16" fillId="4" borderId="31" xfId="0" applyNumberFormat="1" applyFont="1" applyFill="1" applyBorder="1" applyAlignment="1" applyProtection="1">
      <alignment horizontal="right" vertical="center" shrinkToFit="1"/>
    </xf>
    <xf numFmtId="165" fontId="15" fillId="8" borderId="34" xfId="0" applyNumberFormat="1" applyFont="1" applyFill="1" applyBorder="1" applyAlignment="1" applyProtection="1">
      <alignment horizontal="left" vertical="center"/>
    </xf>
    <xf numFmtId="165" fontId="16" fillId="2" borderId="29" xfId="0" applyNumberFormat="1" applyFont="1" applyFill="1" applyBorder="1" applyAlignment="1" applyProtection="1">
      <alignment horizontal="right" vertical="center" shrinkToFit="1"/>
    </xf>
    <xf numFmtId="164" fontId="15" fillId="2" borderId="26" xfId="0" applyNumberFormat="1" applyFont="1" applyFill="1" applyBorder="1" applyAlignment="1" applyProtection="1">
      <alignment horizontal="center" vertical="center" shrinkToFit="1"/>
    </xf>
    <xf numFmtId="0" fontId="15" fillId="5" borderId="38" xfId="0" applyFont="1" applyFill="1" applyBorder="1" applyAlignment="1" applyProtection="1">
      <alignment horizontal="left" vertical="center"/>
    </xf>
    <xf numFmtId="165" fontId="15" fillId="5" borderId="39" xfId="0" applyNumberFormat="1" applyFont="1" applyFill="1" applyBorder="1" applyAlignment="1" applyProtection="1">
      <alignment horizontal="right" vertical="center" shrinkToFit="1"/>
    </xf>
    <xf numFmtId="164" fontId="15" fillId="5" borderId="40" xfId="0" applyNumberFormat="1" applyFont="1" applyFill="1" applyBorder="1" applyAlignment="1" applyProtection="1">
      <alignment horizontal="center" vertical="center" shrinkToFit="1"/>
    </xf>
    <xf numFmtId="165" fontId="15" fillId="8" borderId="45" xfId="0" applyNumberFormat="1" applyFont="1" applyFill="1" applyBorder="1" applyAlignment="1" applyProtection="1">
      <alignment horizontal="left" vertical="center"/>
    </xf>
    <xf numFmtId="164" fontId="15" fillId="2" borderId="46" xfId="0" applyNumberFormat="1" applyFont="1" applyFill="1" applyBorder="1" applyAlignment="1" applyProtection="1">
      <alignment horizontal="center" vertical="center" shrinkToFit="1"/>
    </xf>
    <xf numFmtId="164" fontId="15" fillId="2" borderId="51" xfId="0" applyNumberFormat="1" applyFont="1" applyFill="1" applyBorder="1" applyAlignment="1" applyProtection="1">
      <alignment horizontal="center" vertical="center" shrinkToFit="1"/>
    </xf>
    <xf numFmtId="165" fontId="15" fillId="8" borderId="52" xfId="0" applyNumberFormat="1" applyFont="1" applyFill="1" applyBorder="1" applyAlignment="1" applyProtection="1">
      <alignment horizontal="left" vertical="center"/>
    </xf>
    <xf numFmtId="165" fontId="3" fillId="2" borderId="39" xfId="0" applyNumberFormat="1" applyFont="1" applyFill="1" applyBorder="1" applyAlignment="1" applyProtection="1">
      <alignment horizontal="center" vertical="center" wrapText="1"/>
    </xf>
    <xf numFmtId="164" fontId="15" fillId="2" borderId="53" xfId="0" applyNumberFormat="1" applyFont="1" applyFill="1" applyBorder="1" applyAlignment="1" applyProtection="1">
      <alignment horizontal="center" vertical="center" shrinkToFit="1"/>
    </xf>
    <xf numFmtId="0" fontId="15" fillId="5" borderId="38" xfId="0" applyFont="1" applyFill="1" applyBorder="1" applyAlignment="1" applyProtection="1">
      <alignment horizontal="left" vertical="center" wrapText="1"/>
    </xf>
    <xf numFmtId="165" fontId="15" fillId="5" borderId="58" xfId="0" applyNumberFormat="1" applyFont="1" applyFill="1" applyBorder="1" applyAlignment="1" applyProtection="1">
      <alignment horizontal="right" vertical="center" shrinkToFit="1"/>
    </xf>
    <xf numFmtId="165" fontId="15" fillId="5" borderId="40" xfId="0" applyNumberFormat="1" applyFont="1" applyFill="1" applyBorder="1" applyAlignment="1" applyProtection="1">
      <alignment horizontal="right" vertical="center" shrinkToFit="1"/>
    </xf>
    <xf numFmtId="0" fontId="15" fillId="9" borderId="62" xfId="0" applyFont="1" applyFill="1" applyBorder="1" applyAlignment="1" applyProtection="1">
      <alignment horizontal="left" vertical="center" wrapText="1"/>
    </xf>
    <xf numFmtId="166" fontId="10" fillId="9" borderId="63" xfId="0" applyNumberFormat="1" applyFont="1" applyFill="1" applyBorder="1" applyAlignment="1" applyProtection="1">
      <alignment horizontal="center" vertical="center" shrinkToFit="1"/>
    </xf>
    <xf numFmtId="164" fontId="15" fillId="9" borderId="64" xfId="0" applyNumberFormat="1" applyFont="1" applyFill="1" applyBorder="1" applyAlignment="1" applyProtection="1">
      <alignment horizontal="center" vertical="center" shrinkToFit="1"/>
    </xf>
    <xf numFmtId="0" fontId="15" fillId="8" borderId="62" xfId="0" applyFont="1" applyFill="1" applyBorder="1" applyAlignment="1" applyProtection="1">
      <alignment horizontal="left" vertical="center" wrapText="1"/>
    </xf>
    <xf numFmtId="165" fontId="14" fillId="2" borderId="68" xfId="0" applyNumberFormat="1" applyFont="1" applyFill="1" applyBorder="1" applyAlignment="1" applyProtection="1">
      <alignment horizontal="center" vertical="center" shrinkToFit="1"/>
    </xf>
    <xf numFmtId="164" fontId="15" fillId="2" borderId="69" xfId="0" applyNumberFormat="1" applyFont="1" applyFill="1" applyBorder="1" applyAlignment="1" applyProtection="1">
      <alignment horizontal="center" vertical="center" shrinkToFit="1"/>
    </xf>
    <xf numFmtId="0" fontId="15" fillId="5" borderId="76" xfId="0" applyFont="1" applyFill="1" applyBorder="1" applyAlignment="1" applyProtection="1">
      <alignment horizontal="left" vertical="center" wrapText="1"/>
    </xf>
    <xf numFmtId="166" fontId="15" fillId="5" borderId="77" xfId="0" applyNumberFormat="1" applyFont="1" applyFill="1" applyBorder="1" applyAlignment="1" applyProtection="1">
      <alignment horizontal="right" vertical="center" shrinkToFit="1"/>
    </xf>
    <xf numFmtId="164" fontId="15" fillId="5" borderId="78" xfId="0" applyNumberFormat="1" applyFont="1" applyFill="1" applyBorder="1" applyAlignment="1" applyProtection="1">
      <alignment horizontal="center" vertical="center" shrinkToFit="1"/>
    </xf>
    <xf numFmtId="165" fontId="15" fillId="2" borderId="63" xfId="0" applyNumberFormat="1" applyFont="1" applyFill="1" applyBorder="1" applyAlignment="1" applyProtection="1">
      <alignment horizontal="right" vertical="center" shrinkToFit="1"/>
    </xf>
    <xf numFmtId="164" fontId="15" fillId="2" borderId="64" xfId="0" applyNumberFormat="1" applyFont="1" applyFill="1" applyBorder="1" applyAlignment="1" applyProtection="1">
      <alignment horizontal="center" vertical="center" shrinkToFit="1"/>
    </xf>
    <xf numFmtId="0" fontId="15" fillId="5" borderId="82" xfId="0" applyFont="1" applyFill="1" applyBorder="1" applyAlignment="1" applyProtection="1">
      <alignment horizontal="left" vertical="center"/>
    </xf>
    <xf numFmtId="166" fontId="15" fillId="5" borderId="83" xfId="0" applyNumberFormat="1" applyFont="1" applyFill="1" applyBorder="1" applyAlignment="1" applyProtection="1">
      <alignment horizontal="right" vertical="center" shrinkToFit="1"/>
    </xf>
    <xf numFmtId="164" fontId="15" fillId="5" borderId="84" xfId="0" applyNumberFormat="1" applyFont="1" applyFill="1" applyBorder="1" applyAlignment="1" applyProtection="1">
      <alignment horizontal="center" vertical="center" shrinkToFit="1"/>
    </xf>
    <xf numFmtId="165" fontId="5" fillId="5" borderId="41" xfId="0" applyNumberFormat="1" applyFont="1" applyFill="1" applyBorder="1" applyAlignment="1" applyProtection="1">
      <alignment horizontal="right" vertical="center" shrinkToFit="1"/>
    </xf>
    <xf numFmtId="165" fontId="5" fillId="5" borderId="43" xfId="0" applyNumberFormat="1" applyFont="1" applyFill="1" applyBorder="1" applyAlignment="1" applyProtection="1">
      <alignment horizontal="right" vertical="center" shrinkToFit="1"/>
    </xf>
    <xf numFmtId="165" fontId="17" fillId="5" borderId="43" xfId="0" applyNumberFormat="1" applyFont="1" applyFill="1" applyBorder="1" applyAlignment="1" applyProtection="1">
      <alignment horizontal="right" vertical="center" shrinkToFit="1"/>
    </xf>
    <xf numFmtId="165" fontId="15" fillId="5" borderId="60" xfId="0" applyNumberFormat="1" applyFont="1" applyFill="1" applyBorder="1" applyAlignment="1" applyProtection="1">
      <alignment horizontal="right" vertical="center" shrinkToFit="1"/>
    </xf>
    <xf numFmtId="166" fontId="10" fillId="9" borderId="39" xfId="0" applyNumberFormat="1" applyFont="1" applyFill="1" applyBorder="1" applyAlignment="1" applyProtection="1">
      <alignment horizontal="center" vertical="center" shrinkToFit="1"/>
    </xf>
    <xf numFmtId="166" fontId="10" fillId="9" borderId="66" xfId="0" applyNumberFormat="1" applyFont="1" applyFill="1" applyBorder="1" applyAlignment="1" applyProtection="1">
      <alignment horizontal="center" vertical="center" shrinkToFit="1"/>
    </xf>
    <xf numFmtId="166" fontId="10" fillId="9" borderId="58" xfId="0" applyNumberFormat="1" applyFont="1" applyFill="1" applyBorder="1" applyAlignment="1" applyProtection="1">
      <alignment horizontal="center" vertical="center" shrinkToFit="1"/>
    </xf>
    <xf numFmtId="165" fontId="5" fillId="5" borderId="79" xfId="0" applyNumberFormat="1" applyFont="1" applyFill="1" applyBorder="1" applyAlignment="1" applyProtection="1">
      <alignment horizontal="right" vertical="center" shrinkToFit="1"/>
    </xf>
    <xf numFmtId="165" fontId="5" fillId="5" borderId="85" xfId="0" applyNumberFormat="1" applyFont="1" applyFill="1" applyBorder="1" applyAlignment="1" applyProtection="1">
      <alignment horizontal="right" vertical="center" shrinkToFit="1"/>
    </xf>
    <xf numFmtId="165" fontId="5" fillId="5" borderId="87" xfId="0" applyNumberFormat="1" applyFont="1" applyFill="1" applyBorder="1" applyAlignment="1" applyProtection="1">
      <alignment horizontal="right" vertical="center" shrinkToFit="1"/>
    </xf>
    <xf numFmtId="0" fontId="12" fillId="0" borderId="2" xfId="0" applyFont="1" applyBorder="1" applyAlignment="1" applyProtection="1">
      <alignment vertical="center"/>
    </xf>
    <xf numFmtId="0" fontId="21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165" fontId="16" fillId="4" borderId="35" xfId="0" applyNumberFormat="1" applyFont="1" applyFill="1" applyBorder="1" applyAlignment="1" applyProtection="1">
      <alignment horizontal="right" vertical="center" shrinkToFit="1"/>
      <protection locked="0"/>
    </xf>
    <xf numFmtId="165" fontId="16" fillId="4" borderId="36" xfId="0" applyNumberFormat="1" applyFont="1" applyFill="1" applyBorder="1" applyAlignment="1" applyProtection="1">
      <alignment horizontal="right" vertical="center" shrinkToFit="1"/>
      <protection locked="0"/>
    </xf>
    <xf numFmtId="165" fontId="16" fillId="4" borderId="47" xfId="0" applyNumberFormat="1" applyFont="1" applyFill="1" applyBorder="1" applyAlignment="1" applyProtection="1">
      <alignment horizontal="right" vertical="center" shrinkToFit="1"/>
      <protection locked="0"/>
    </xf>
    <xf numFmtId="165" fontId="16" fillId="4" borderId="49" xfId="0" applyNumberFormat="1" applyFont="1" applyFill="1" applyBorder="1" applyAlignment="1" applyProtection="1">
      <alignment horizontal="right" vertical="center" shrinkToFit="1"/>
      <protection locked="0"/>
    </xf>
    <xf numFmtId="165" fontId="16" fillId="4" borderId="29" xfId="0" applyNumberFormat="1" applyFont="1" applyFill="1" applyBorder="1" applyAlignment="1" applyProtection="1">
      <alignment horizontal="right" vertical="center" shrinkToFit="1"/>
      <protection locked="0"/>
    </xf>
    <xf numFmtId="165" fontId="16" fillId="4" borderId="31" xfId="0" applyNumberFormat="1" applyFont="1" applyFill="1" applyBorder="1" applyAlignment="1" applyProtection="1">
      <alignment horizontal="right" vertical="center" shrinkToFit="1"/>
      <protection locked="0"/>
    </xf>
    <xf numFmtId="165" fontId="16" fillId="4" borderId="54" xfId="0" applyNumberFormat="1" applyFont="1" applyFill="1" applyBorder="1" applyAlignment="1" applyProtection="1">
      <alignment horizontal="right" vertical="center" shrinkToFit="1"/>
      <protection locked="0"/>
    </xf>
    <xf numFmtId="165" fontId="16" fillId="4" borderId="56" xfId="0" applyNumberFormat="1" applyFont="1" applyFill="1" applyBorder="1" applyAlignment="1" applyProtection="1">
      <alignment horizontal="right" vertical="center" shrinkToFit="1"/>
      <protection locked="0"/>
    </xf>
    <xf numFmtId="165" fontId="10" fillId="4" borderId="70" xfId="0" applyNumberFormat="1" applyFont="1" applyFill="1" applyBorder="1" applyAlignment="1" applyProtection="1">
      <alignment horizontal="center" vertical="center" shrinkToFit="1"/>
      <protection locked="0"/>
    </xf>
    <xf numFmtId="165" fontId="10" fillId="4" borderId="72" xfId="0" applyNumberFormat="1" applyFont="1" applyFill="1" applyBorder="1" applyAlignment="1" applyProtection="1">
      <alignment horizontal="center" vertical="center" shrinkToFit="1"/>
      <protection locked="0"/>
    </xf>
    <xf numFmtId="165" fontId="10" fillId="4" borderId="74" xfId="0" applyNumberFormat="1" applyFont="1" applyFill="1" applyBorder="1" applyAlignment="1" applyProtection="1">
      <alignment horizontal="center" vertical="center" shrinkToFit="1"/>
      <protection locked="0"/>
    </xf>
    <xf numFmtId="165" fontId="10" fillId="4" borderId="104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 applyProtection="1">
      <alignment horizontal="center" vertical="center" wrapText="1"/>
      <protection hidden="1"/>
    </xf>
    <xf numFmtId="0" fontId="23" fillId="0" borderId="89" xfId="0" applyFont="1" applyBorder="1" applyAlignment="1" applyProtection="1">
      <alignment horizontal="center" vertical="center" wrapText="1"/>
      <protection hidden="1"/>
    </xf>
    <xf numFmtId="0" fontId="23" fillId="0" borderId="100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166" fontId="10" fillId="9" borderId="66" xfId="0" applyNumberFormat="1" applyFont="1" applyFill="1" applyBorder="1" applyAlignment="1" applyProtection="1">
      <alignment horizontal="center" vertical="center" shrinkToFit="1"/>
      <protection hidden="1"/>
    </xf>
    <xf numFmtId="166" fontId="10" fillId="9" borderId="67" xfId="0" applyNumberFormat="1" applyFont="1" applyFill="1" applyBorder="1" applyAlignment="1" applyProtection="1">
      <alignment horizontal="center" vertical="center" shrinkToFit="1"/>
      <protection hidden="1"/>
    </xf>
    <xf numFmtId="165" fontId="10" fillId="4" borderId="74" xfId="0" applyNumberFormat="1" applyFont="1" applyFill="1" applyBorder="1" applyAlignment="1" applyProtection="1">
      <alignment horizontal="center" vertical="center" shrinkToFit="1"/>
      <protection locked="0" hidden="1"/>
    </xf>
    <xf numFmtId="165" fontId="10" fillId="4" borderId="75" xfId="0" applyNumberFormat="1" applyFont="1" applyFill="1" applyBorder="1" applyAlignment="1" applyProtection="1">
      <alignment horizontal="center" vertical="center" shrinkToFit="1"/>
      <protection locked="0" hidden="1"/>
    </xf>
    <xf numFmtId="0" fontId="14" fillId="8" borderId="19" xfId="0" applyFont="1" applyFill="1" applyBorder="1" applyAlignment="1" applyProtection="1">
      <alignment horizontal="center" vertical="center"/>
      <protection hidden="1"/>
    </xf>
    <xf numFmtId="0" fontId="14" fillId="8" borderId="20" xfId="0" applyFont="1" applyFill="1" applyBorder="1" applyAlignment="1" applyProtection="1">
      <alignment horizontal="center" vertical="center"/>
      <protection hidden="1"/>
    </xf>
    <xf numFmtId="0" fontId="10" fillId="8" borderId="25" xfId="0" applyFont="1" applyFill="1" applyBorder="1" applyAlignment="1" applyProtection="1">
      <alignment horizontal="center" vertical="center" wrapText="1"/>
      <protection hidden="1"/>
    </xf>
    <xf numFmtId="0" fontId="10" fillId="8" borderId="27" xfId="0" applyFont="1" applyFill="1" applyBorder="1" applyAlignment="1" applyProtection="1">
      <alignment horizontal="center" vertical="center" wrapText="1"/>
      <protection hidden="1"/>
    </xf>
    <xf numFmtId="0" fontId="10" fillId="8" borderId="27" xfId="0" applyFont="1" applyFill="1" applyBorder="1" applyAlignment="1" applyProtection="1">
      <alignment horizontal="center" vertical="center"/>
      <protection hidden="1"/>
    </xf>
    <xf numFmtId="0" fontId="10" fillId="8" borderId="26" xfId="0" applyFont="1" applyFill="1" applyBorder="1" applyAlignment="1" applyProtection="1">
      <alignment horizontal="center" vertical="center"/>
      <protection hidden="1"/>
    </xf>
    <xf numFmtId="0" fontId="10" fillId="8" borderId="21" xfId="0" applyFont="1" applyFill="1" applyBorder="1" applyAlignment="1" applyProtection="1">
      <alignment horizontal="center" vertical="center"/>
      <protection hidden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5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4" borderId="10" xfId="0" applyFont="1" applyFill="1" applyBorder="1" applyAlignment="1" applyProtection="1">
      <alignment horizontal="center" vertical="center" wrapText="1"/>
      <protection hidden="1"/>
    </xf>
    <xf numFmtId="0" fontId="0" fillId="0" borderId="93" xfId="0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5" fillId="2" borderId="92" xfId="0" applyFont="1" applyFill="1" applyBorder="1" applyAlignment="1" applyProtection="1">
      <alignment horizontal="left" vertical="center" wrapText="1"/>
      <protection hidden="1"/>
    </xf>
    <xf numFmtId="0" fontId="0" fillId="0" borderId="92" xfId="0" applyBorder="1" applyAlignment="1">
      <alignment horizontal="left" vertical="center"/>
    </xf>
    <xf numFmtId="0" fontId="1" fillId="7" borderId="94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11" fillId="0" borderId="97" xfId="0" applyFont="1" applyBorder="1" applyAlignment="1" applyProtection="1">
      <alignment horizontal="center" vertical="center" wrapText="1"/>
      <protection locked="0" hidden="1"/>
    </xf>
    <xf numFmtId="0" fontId="0" fillId="0" borderId="95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7" fillId="0" borderId="97" xfId="0" applyFont="1" applyBorder="1" applyAlignment="1" applyProtection="1">
      <protection locked="0" hidden="1"/>
    </xf>
    <xf numFmtId="0" fontId="0" fillId="0" borderId="96" xfId="0" applyBorder="1" applyAlignment="1"/>
    <xf numFmtId="0" fontId="0" fillId="0" borderId="15" xfId="0" applyBorder="1" applyAlignment="1"/>
    <xf numFmtId="0" fontId="10" fillId="7" borderId="9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shrinkToFit="1"/>
    </xf>
    <xf numFmtId="166" fontId="10" fillId="9" borderId="39" xfId="0" applyNumberFormat="1" applyFont="1" applyFill="1" applyBorder="1" applyAlignment="1" applyProtection="1">
      <alignment horizontal="center" vertical="center" shrinkToFit="1"/>
      <protection hidden="1"/>
    </xf>
    <xf numFmtId="166" fontId="10" fillId="9" borderId="65" xfId="0" applyNumberFormat="1" applyFont="1" applyFill="1" applyBorder="1" applyAlignment="1" applyProtection="1">
      <alignment horizontal="center" vertical="center" shrinkToFit="1"/>
      <protection hidden="1"/>
    </xf>
    <xf numFmtId="166" fontId="10" fillId="9" borderId="61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99" xfId="0" applyFont="1" applyBorder="1" applyAlignment="1" applyProtection="1">
      <alignment vertical="center"/>
      <protection hidden="1"/>
    </xf>
    <xf numFmtId="0" fontId="21" fillId="0" borderId="98" xfId="0" applyFont="1" applyBorder="1" applyAlignment="1" applyProtection="1">
      <alignment vertical="center"/>
      <protection hidden="1"/>
    </xf>
    <xf numFmtId="165" fontId="10" fillId="4" borderId="70" xfId="0" applyNumberFormat="1" applyFont="1" applyFill="1" applyBorder="1" applyAlignment="1" applyProtection="1">
      <alignment horizontal="center" vertical="center" shrinkToFit="1"/>
      <protection locked="0" hidden="1"/>
    </xf>
    <xf numFmtId="165" fontId="10" fillId="4" borderId="71" xfId="0" applyNumberFormat="1" applyFont="1" applyFill="1" applyBorder="1" applyAlignment="1" applyProtection="1">
      <alignment horizontal="center" vertical="center" shrinkToFit="1"/>
      <protection locked="0" hidden="1"/>
    </xf>
    <xf numFmtId="165" fontId="10" fillId="4" borderId="72" xfId="0" applyNumberFormat="1" applyFont="1" applyFill="1" applyBorder="1" applyAlignment="1" applyProtection="1">
      <alignment horizontal="center" vertical="center" shrinkToFit="1"/>
      <protection locked="0" hidden="1"/>
    </xf>
    <xf numFmtId="165" fontId="10" fillId="4" borderId="73" xfId="0" applyNumberFormat="1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Border="1" applyAlignment="1" applyProtection="1">
      <alignment horizontal="center" vertical="center"/>
    </xf>
    <xf numFmtId="0" fontId="25" fillId="2" borderId="106" xfId="0" applyFont="1" applyFill="1" applyBorder="1" applyAlignment="1" applyProtection="1">
      <alignment horizontal="left" vertical="center" wrapText="1"/>
    </xf>
    <xf numFmtId="0" fontId="25" fillId="2" borderId="60" xfId="0" applyFont="1" applyFill="1" applyBorder="1" applyAlignment="1" applyProtection="1">
      <alignment horizontal="left" vertical="center" wrapText="1"/>
    </xf>
    <xf numFmtId="0" fontId="25" fillId="2" borderId="107" xfId="0" applyFont="1" applyFill="1" applyBorder="1" applyAlignment="1" applyProtection="1">
      <alignment horizontal="left" vertical="center" wrapText="1"/>
    </xf>
    <xf numFmtId="0" fontId="10" fillId="7" borderId="90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14" fillId="8" borderId="19" xfId="0" applyFont="1" applyFill="1" applyBorder="1" applyAlignment="1" applyProtection="1">
      <alignment horizontal="center" vertical="center"/>
    </xf>
    <xf numFmtId="0" fontId="14" fillId="8" borderId="20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  <protection hidden="1"/>
    </xf>
    <xf numFmtId="0" fontId="12" fillId="4" borderId="10" xfId="0" applyFont="1" applyFill="1" applyBorder="1" applyAlignment="1" applyProtection="1">
      <alignment horizontal="center" vertical="center" wrapText="1"/>
    </xf>
    <xf numFmtId="0" fontId="0" fillId="0" borderId="93" xfId="0" applyBorder="1" applyAlignment="1" applyProtection="1">
      <alignment horizontal="center" vertical="center" wrapText="1"/>
    </xf>
    <xf numFmtId="0" fontId="10" fillId="8" borderId="101" xfId="0" applyFont="1" applyFill="1" applyBorder="1" applyAlignment="1" applyProtection="1">
      <alignment horizontal="center" vertical="center"/>
    </xf>
    <xf numFmtId="0" fontId="10" fillId="8" borderId="102" xfId="0" applyFont="1" applyFill="1" applyBorder="1" applyAlignment="1" applyProtection="1">
      <alignment horizontal="center" vertical="center"/>
    </xf>
    <xf numFmtId="0" fontId="10" fillId="8" borderId="103" xfId="0" applyFont="1" applyFill="1" applyBorder="1" applyAlignment="1" applyProtection="1">
      <alignment horizontal="center" vertical="center"/>
    </xf>
    <xf numFmtId="0" fontId="11" fillId="0" borderId="95" xfId="0" applyFont="1" applyBorder="1" applyAlignment="1" applyProtection="1">
      <alignment horizontal="center" vertical="center" wrapText="1"/>
      <protection locked="0" hidden="1"/>
    </xf>
    <xf numFmtId="0" fontId="11" fillId="0" borderId="96" xfId="0" applyFont="1" applyBorder="1" applyAlignment="1" applyProtection="1">
      <alignment horizontal="center" vertical="center" wrapText="1"/>
      <protection locked="0" hidden="1"/>
    </xf>
    <xf numFmtId="0" fontId="11" fillId="0" borderId="13" xfId="0" applyFont="1" applyBorder="1" applyAlignment="1" applyProtection="1">
      <alignment horizontal="center" vertical="center" wrapText="1"/>
      <protection locked="0" hidden="1"/>
    </xf>
    <xf numFmtId="0" fontId="11" fillId="0" borderId="14" xfId="0" applyFont="1" applyBorder="1" applyAlignment="1" applyProtection="1">
      <alignment horizontal="center" vertical="center" wrapText="1"/>
      <protection locked="0" hidden="1"/>
    </xf>
    <xf numFmtId="0" fontId="11" fillId="0" borderId="15" xfId="0" applyFont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F0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123825</xdr:rowOff>
    </xdr:from>
    <xdr:to>
      <xdr:col>2</xdr:col>
      <xdr:colOff>2362200</xdr:colOff>
      <xdr:row>2</xdr:row>
      <xdr:rowOff>242315</xdr:rowOff>
    </xdr:to>
    <xdr:pic>
      <xdr:nvPicPr>
        <xdr:cNvPr id="3" name="Imagen 2" descr="Sin título-1">
          <a:extLst>
            <a:ext uri="{FF2B5EF4-FFF2-40B4-BE49-F238E27FC236}">
              <a16:creationId xmlns:a16="http://schemas.microsoft.com/office/drawing/2014/main" id="{DF31AF47-1654-4EA5-87C3-009FBF1C2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23825"/>
          <a:ext cx="2352674" cy="605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642936</xdr:colOff>
      <xdr:row>0</xdr:row>
      <xdr:rowOff>488156</xdr:rowOff>
    </xdr:from>
    <xdr:to>
      <xdr:col>0</xdr:col>
      <xdr:colOff>1873466</xdr:colOff>
      <xdr:row>2</xdr:row>
      <xdr:rowOff>154781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142704-82CD-9A67-379C-BF8E56CE3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6" y="488156"/>
          <a:ext cx="1230530" cy="392906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A5984-B695-4801-8F09-6F9F88424698}">
  <sheetPr>
    <pageSetUpPr fitToPage="1"/>
  </sheetPr>
  <dimension ref="A1:WWW39"/>
  <sheetViews>
    <sheetView showGridLines="0" topLeftCell="C2" zoomScale="30" zoomScaleNormal="30" workbookViewId="0">
      <selection activeCell="D2" sqref="C2:U38"/>
    </sheetView>
  </sheetViews>
  <sheetFormatPr baseColWidth="10" defaultColWidth="0" defaultRowHeight="14.25" zeroHeight="1"/>
  <cols>
    <col min="1" max="1" width="3.5703125" style="7" hidden="1" customWidth="1"/>
    <col min="2" max="2" width="10.85546875" style="7" hidden="1" customWidth="1"/>
    <col min="3" max="3" width="35.85546875" style="7" customWidth="1"/>
    <col min="4" max="4" width="23.5703125" style="7" customWidth="1"/>
    <col min="5" max="5" width="12.5703125" style="7" customWidth="1"/>
    <col min="6" max="6" width="17.7109375" style="7" customWidth="1"/>
    <col min="7" max="7" width="10.7109375" style="7" customWidth="1"/>
    <col min="8" max="8" width="17.7109375" style="7" customWidth="1"/>
    <col min="9" max="9" width="10.7109375" style="7" customWidth="1"/>
    <col min="10" max="10" width="17.7109375" style="7" customWidth="1"/>
    <col min="11" max="11" width="11.5703125" style="7" customWidth="1"/>
    <col min="12" max="12" width="17.140625" style="7" customWidth="1"/>
    <col min="13" max="13" width="12.28515625" style="7" customWidth="1"/>
    <col min="14" max="14" width="16.85546875" style="7" customWidth="1"/>
    <col min="15" max="15" width="13.42578125" style="7" customWidth="1"/>
    <col min="16" max="16" width="16.42578125" style="108" customWidth="1"/>
    <col min="17" max="17" width="13.85546875" style="108" customWidth="1"/>
    <col min="18" max="18" width="16.42578125" style="108" customWidth="1"/>
    <col min="19" max="19" width="12.42578125" style="7" customWidth="1"/>
    <col min="20" max="20" width="15" style="7" customWidth="1"/>
    <col min="21" max="21" width="12" style="7" customWidth="1"/>
    <col min="22" max="22" width="14.85546875" style="7" customWidth="1"/>
    <col min="23" max="23" width="19.5703125" style="7" customWidth="1"/>
    <col min="24" max="238" width="11.42578125" style="7" customWidth="1"/>
    <col min="239" max="239" width="3.5703125" style="7" customWidth="1"/>
    <col min="240" max="240" width="11.42578125" style="7" hidden="1"/>
    <col min="241" max="241" width="35.85546875" style="7" customWidth="1"/>
    <col min="242" max="242" width="23.5703125" style="7" customWidth="1"/>
    <col min="243" max="243" width="12.5703125" style="7" customWidth="1"/>
    <col min="244" max="244" width="17.7109375" style="7" customWidth="1"/>
    <col min="245" max="245" width="10.7109375" style="7" customWidth="1"/>
    <col min="246" max="246" width="17.7109375" style="7" customWidth="1"/>
    <col min="247" max="247" width="10.7109375" style="7" customWidth="1"/>
    <col min="248" max="248" width="17.7109375" style="7" customWidth="1"/>
    <col min="249" max="249" width="10.7109375" style="7" customWidth="1"/>
    <col min="250" max="250" width="17.7109375" style="7" customWidth="1"/>
    <col min="251" max="251" width="10.7109375" style="7" customWidth="1"/>
    <col min="252" max="252" width="17.7109375" style="7" customWidth="1"/>
    <col min="253" max="253" width="10.7109375" style="7" customWidth="1"/>
    <col min="254" max="254" width="17.7109375" style="7" customWidth="1"/>
    <col min="255" max="255" width="10.7109375" style="7" customWidth="1"/>
    <col min="256" max="256" width="17.7109375" style="7" customWidth="1"/>
    <col min="257" max="257" width="10.7109375" style="7" customWidth="1"/>
    <col min="258" max="258" width="17.7109375" style="7" customWidth="1"/>
    <col min="259" max="259" width="10.7109375" style="7" customWidth="1"/>
    <col min="260" max="260" width="11.42578125" style="7" customWidth="1"/>
    <col min="261" max="263" width="11.42578125" style="7" hidden="1"/>
    <col min="264" max="279" width="11.42578125" style="7" customWidth="1"/>
    <col min="280" max="494" width="11.42578125" style="7" hidden="1"/>
    <col min="495" max="495" width="3.5703125" style="7" customWidth="1"/>
    <col min="496" max="496" width="11.42578125" style="7" hidden="1"/>
    <col min="497" max="497" width="35.85546875" style="7" customWidth="1"/>
    <col min="498" max="498" width="23.5703125" style="7" customWidth="1"/>
    <col min="499" max="499" width="12.5703125" style="7" customWidth="1"/>
    <col min="500" max="500" width="17.7109375" style="7" customWidth="1"/>
    <col min="501" max="501" width="10.7109375" style="7" customWidth="1"/>
    <col min="502" max="502" width="17.7109375" style="7" customWidth="1"/>
    <col min="503" max="503" width="10.7109375" style="7" customWidth="1"/>
    <col min="504" max="504" width="17.7109375" style="7" customWidth="1"/>
    <col min="505" max="505" width="10.7109375" style="7" customWidth="1"/>
    <col min="506" max="506" width="17.7109375" style="7" customWidth="1"/>
    <col min="507" max="507" width="10.7109375" style="7" customWidth="1"/>
    <col min="508" max="508" width="17.7109375" style="7" customWidth="1"/>
    <col min="509" max="509" width="10.7109375" style="7" customWidth="1"/>
    <col min="510" max="510" width="17.7109375" style="7" customWidth="1"/>
    <col min="511" max="511" width="10.7109375" style="7" customWidth="1"/>
    <col min="512" max="512" width="17.7109375" style="7" customWidth="1"/>
    <col min="513" max="513" width="10.7109375" style="7" customWidth="1"/>
    <col min="514" max="514" width="17.7109375" style="7" customWidth="1"/>
    <col min="515" max="515" width="10.7109375" style="7" customWidth="1"/>
    <col min="516" max="516" width="11.42578125" style="7" customWidth="1"/>
    <col min="517" max="519" width="11.42578125" style="7" hidden="1"/>
    <col min="520" max="535" width="11.42578125" style="7" customWidth="1"/>
    <col min="536" max="750" width="11.42578125" style="7" hidden="1"/>
    <col min="751" max="751" width="3.5703125" style="7" customWidth="1"/>
    <col min="752" max="752" width="11.42578125" style="7" hidden="1"/>
    <col min="753" max="753" width="35.85546875" style="7" customWidth="1"/>
    <col min="754" max="754" width="23.5703125" style="7" customWidth="1"/>
    <col min="755" max="755" width="12.5703125" style="7" customWidth="1"/>
    <col min="756" max="756" width="17.7109375" style="7" customWidth="1"/>
    <col min="757" max="757" width="10.7109375" style="7" customWidth="1"/>
    <col min="758" max="758" width="17.7109375" style="7" customWidth="1"/>
    <col min="759" max="759" width="10.7109375" style="7" customWidth="1"/>
    <col min="760" max="760" width="17.7109375" style="7" customWidth="1"/>
    <col min="761" max="761" width="10.7109375" style="7" customWidth="1"/>
    <col min="762" max="762" width="17.7109375" style="7" customWidth="1"/>
    <col min="763" max="763" width="10.7109375" style="7" customWidth="1"/>
    <col min="764" max="764" width="17.7109375" style="7" customWidth="1"/>
    <col min="765" max="765" width="10.7109375" style="7" customWidth="1"/>
    <col min="766" max="766" width="17.7109375" style="7" customWidth="1"/>
    <col min="767" max="767" width="10.7109375" style="7" customWidth="1"/>
    <col min="768" max="768" width="17.7109375" style="7" customWidth="1"/>
    <col min="769" max="769" width="10.7109375" style="7" customWidth="1"/>
    <col min="770" max="770" width="17.7109375" style="7" customWidth="1"/>
    <col min="771" max="771" width="10.7109375" style="7" customWidth="1"/>
    <col min="772" max="772" width="11.42578125" style="7" customWidth="1"/>
    <col min="773" max="775" width="11.42578125" style="7" hidden="1"/>
    <col min="776" max="791" width="11.42578125" style="7" customWidth="1"/>
    <col min="792" max="1006" width="11.42578125" style="7" hidden="1"/>
    <col min="1007" max="1007" width="3.5703125" style="7" customWidth="1"/>
    <col min="1008" max="1008" width="11.42578125" style="7" hidden="1"/>
    <col min="1009" max="1009" width="35.85546875" style="7" customWidth="1"/>
    <col min="1010" max="1010" width="23.5703125" style="7" customWidth="1"/>
    <col min="1011" max="1011" width="12.5703125" style="7" customWidth="1"/>
    <col min="1012" max="1012" width="17.7109375" style="7" customWidth="1"/>
    <col min="1013" max="1013" width="10.7109375" style="7" customWidth="1"/>
    <col min="1014" max="1014" width="17.7109375" style="7" customWidth="1"/>
    <col min="1015" max="1015" width="10.7109375" style="7" customWidth="1"/>
    <col min="1016" max="1016" width="17.7109375" style="7" customWidth="1"/>
    <col min="1017" max="1017" width="10.7109375" style="7" customWidth="1"/>
    <col min="1018" max="1018" width="17.7109375" style="7" customWidth="1"/>
    <col min="1019" max="1019" width="10.7109375" style="7" customWidth="1"/>
    <col min="1020" max="1020" width="17.7109375" style="7" customWidth="1"/>
    <col min="1021" max="1021" width="10.7109375" style="7" customWidth="1"/>
    <col min="1022" max="1022" width="17.7109375" style="7" customWidth="1"/>
    <col min="1023" max="1023" width="10.7109375" style="7" customWidth="1"/>
    <col min="1024" max="1024" width="17.7109375" style="7" customWidth="1"/>
    <col min="1025" max="1025" width="10.7109375" style="7" customWidth="1"/>
    <col min="1026" max="1026" width="17.7109375" style="7" customWidth="1"/>
    <col min="1027" max="1027" width="10.7109375" style="7" customWidth="1"/>
    <col min="1028" max="1028" width="11.42578125" style="7" customWidth="1"/>
    <col min="1029" max="1031" width="11.42578125" style="7" hidden="1"/>
    <col min="1032" max="1047" width="11.42578125" style="7" customWidth="1"/>
    <col min="1048" max="1262" width="11.42578125" style="7" hidden="1"/>
    <col min="1263" max="1263" width="3.5703125" style="7" customWidth="1"/>
    <col min="1264" max="1264" width="11.42578125" style="7" hidden="1"/>
    <col min="1265" max="1265" width="35.85546875" style="7" customWidth="1"/>
    <col min="1266" max="1266" width="23.5703125" style="7" customWidth="1"/>
    <col min="1267" max="1267" width="12.5703125" style="7" customWidth="1"/>
    <col min="1268" max="1268" width="17.7109375" style="7" customWidth="1"/>
    <col min="1269" max="1269" width="10.7109375" style="7" customWidth="1"/>
    <col min="1270" max="1270" width="17.7109375" style="7" customWidth="1"/>
    <col min="1271" max="1271" width="10.7109375" style="7" customWidth="1"/>
    <col min="1272" max="1272" width="17.7109375" style="7" customWidth="1"/>
    <col min="1273" max="1273" width="10.7109375" style="7" customWidth="1"/>
    <col min="1274" max="1274" width="17.7109375" style="7" customWidth="1"/>
    <col min="1275" max="1275" width="10.7109375" style="7" customWidth="1"/>
    <col min="1276" max="1276" width="17.7109375" style="7" customWidth="1"/>
    <col min="1277" max="1277" width="10.7109375" style="7" customWidth="1"/>
    <col min="1278" max="1278" width="17.7109375" style="7" customWidth="1"/>
    <col min="1279" max="1279" width="10.7109375" style="7" customWidth="1"/>
    <col min="1280" max="1280" width="17.7109375" style="7" customWidth="1"/>
    <col min="1281" max="1281" width="10.7109375" style="7" customWidth="1"/>
    <col min="1282" max="1282" width="17.7109375" style="7" customWidth="1"/>
    <col min="1283" max="1283" width="10.7109375" style="7" customWidth="1"/>
    <col min="1284" max="1284" width="11.42578125" style="7" customWidth="1"/>
    <col min="1285" max="1287" width="11.42578125" style="7" hidden="1"/>
    <col min="1288" max="1303" width="11.42578125" style="7" customWidth="1"/>
    <col min="1304" max="1518" width="11.42578125" style="7" hidden="1"/>
    <col min="1519" max="1519" width="3.5703125" style="7" customWidth="1"/>
    <col min="1520" max="1520" width="11.42578125" style="7" hidden="1"/>
    <col min="1521" max="1521" width="35.85546875" style="7" customWidth="1"/>
    <col min="1522" max="1522" width="23.5703125" style="7" customWidth="1"/>
    <col min="1523" max="1523" width="12.5703125" style="7" customWidth="1"/>
    <col min="1524" max="1524" width="17.7109375" style="7" customWidth="1"/>
    <col min="1525" max="1525" width="10.7109375" style="7" customWidth="1"/>
    <col min="1526" max="1526" width="17.7109375" style="7" customWidth="1"/>
    <col min="1527" max="1527" width="10.7109375" style="7" customWidth="1"/>
    <col min="1528" max="1528" width="17.7109375" style="7" customWidth="1"/>
    <col min="1529" max="1529" width="10.7109375" style="7" customWidth="1"/>
    <col min="1530" max="1530" width="17.7109375" style="7" customWidth="1"/>
    <col min="1531" max="1531" width="10.7109375" style="7" customWidth="1"/>
    <col min="1532" max="1532" width="17.7109375" style="7" customWidth="1"/>
    <col min="1533" max="1533" width="10.7109375" style="7" customWidth="1"/>
    <col min="1534" max="1534" width="17.7109375" style="7" customWidth="1"/>
    <col min="1535" max="1535" width="10.7109375" style="7" customWidth="1"/>
    <col min="1536" max="1536" width="17.7109375" style="7" customWidth="1"/>
    <col min="1537" max="1537" width="10.7109375" style="7" customWidth="1"/>
    <col min="1538" max="1538" width="17.7109375" style="7" customWidth="1"/>
    <col min="1539" max="1539" width="10.7109375" style="7" customWidth="1"/>
    <col min="1540" max="1540" width="11.42578125" style="7" customWidth="1"/>
    <col min="1541" max="1543" width="11.42578125" style="7" hidden="1"/>
    <col min="1544" max="1559" width="11.42578125" style="7" customWidth="1"/>
    <col min="1560" max="1774" width="11.42578125" style="7" hidden="1"/>
    <col min="1775" max="1775" width="3.5703125" style="7" customWidth="1"/>
    <col min="1776" max="1776" width="11.42578125" style="7" hidden="1"/>
    <col min="1777" max="1777" width="35.85546875" style="7" customWidth="1"/>
    <col min="1778" max="1778" width="23.5703125" style="7" customWidth="1"/>
    <col min="1779" max="1779" width="12.5703125" style="7" customWidth="1"/>
    <col min="1780" max="1780" width="17.7109375" style="7" customWidth="1"/>
    <col min="1781" max="1781" width="10.7109375" style="7" customWidth="1"/>
    <col min="1782" max="1782" width="17.7109375" style="7" customWidth="1"/>
    <col min="1783" max="1783" width="10.7109375" style="7" customWidth="1"/>
    <col min="1784" max="1784" width="17.7109375" style="7" customWidth="1"/>
    <col min="1785" max="1785" width="10.7109375" style="7" customWidth="1"/>
    <col min="1786" max="1786" width="17.7109375" style="7" customWidth="1"/>
    <col min="1787" max="1787" width="10.7109375" style="7" customWidth="1"/>
    <col min="1788" max="1788" width="17.7109375" style="7" customWidth="1"/>
    <col min="1789" max="1789" width="10.7109375" style="7" customWidth="1"/>
    <col min="1790" max="1790" width="17.7109375" style="7" customWidth="1"/>
    <col min="1791" max="1791" width="10.7109375" style="7" customWidth="1"/>
    <col min="1792" max="1792" width="17.7109375" style="7" customWidth="1"/>
    <col min="1793" max="1793" width="10.7109375" style="7" customWidth="1"/>
    <col min="1794" max="1794" width="17.7109375" style="7" customWidth="1"/>
    <col min="1795" max="1795" width="10.7109375" style="7" customWidth="1"/>
    <col min="1796" max="1796" width="11.42578125" style="7" customWidth="1"/>
    <col min="1797" max="1799" width="11.42578125" style="7" hidden="1"/>
    <col min="1800" max="1815" width="11.42578125" style="7" customWidth="1"/>
    <col min="1816" max="2030" width="11.42578125" style="7" hidden="1"/>
    <col min="2031" max="2031" width="3.5703125" style="7" customWidth="1"/>
    <col min="2032" max="2032" width="11.42578125" style="7" hidden="1"/>
    <col min="2033" max="2033" width="35.85546875" style="7" customWidth="1"/>
    <col min="2034" max="2034" width="23.5703125" style="7" customWidth="1"/>
    <col min="2035" max="2035" width="12.5703125" style="7" customWidth="1"/>
    <col min="2036" max="2036" width="17.7109375" style="7" customWidth="1"/>
    <col min="2037" max="2037" width="10.7109375" style="7" customWidth="1"/>
    <col min="2038" max="2038" width="17.7109375" style="7" customWidth="1"/>
    <col min="2039" max="2039" width="10.7109375" style="7" customWidth="1"/>
    <col min="2040" max="2040" width="17.7109375" style="7" customWidth="1"/>
    <col min="2041" max="2041" width="10.7109375" style="7" customWidth="1"/>
    <col min="2042" max="2042" width="17.7109375" style="7" customWidth="1"/>
    <col min="2043" max="2043" width="10.7109375" style="7" customWidth="1"/>
    <col min="2044" max="2044" width="17.7109375" style="7" customWidth="1"/>
    <col min="2045" max="2045" width="10.7109375" style="7" customWidth="1"/>
    <col min="2046" max="2046" width="17.7109375" style="7" customWidth="1"/>
    <col min="2047" max="2047" width="10.7109375" style="7" customWidth="1"/>
    <col min="2048" max="2048" width="17.7109375" style="7" customWidth="1"/>
    <col min="2049" max="2049" width="10.7109375" style="7" customWidth="1"/>
    <col min="2050" max="2050" width="17.7109375" style="7" customWidth="1"/>
    <col min="2051" max="2051" width="10.7109375" style="7" customWidth="1"/>
    <col min="2052" max="2052" width="11.42578125" style="7" customWidth="1"/>
    <col min="2053" max="2055" width="11.42578125" style="7" hidden="1"/>
    <col min="2056" max="2071" width="11.42578125" style="7" customWidth="1"/>
    <col min="2072" max="2286" width="11.42578125" style="7" hidden="1"/>
    <col min="2287" max="2287" width="3.5703125" style="7" customWidth="1"/>
    <col min="2288" max="2288" width="11.42578125" style="7" hidden="1"/>
    <col min="2289" max="2289" width="35.85546875" style="7" customWidth="1"/>
    <col min="2290" max="2290" width="23.5703125" style="7" customWidth="1"/>
    <col min="2291" max="2291" width="12.5703125" style="7" customWidth="1"/>
    <col min="2292" max="2292" width="17.7109375" style="7" customWidth="1"/>
    <col min="2293" max="2293" width="10.7109375" style="7" customWidth="1"/>
    <col min="2294" max="2294" width="17.7109375" style="7" customWidth="1"/>
    <col min="2295" max="2295" width="10.7109375" style="7" customWidth="1"/>
    <col min="2296" max="2296" width="17.7109375" style="7" customWidth="1"/>
    <col min="2297" max="2297" width="10.7109375" style="7" customWidth="1"/>
    <col min="2298" max="2298" width="17.7109375" style="7" customWidth="1"/>
    <col min="2299" max="2299" width="10.7109375" style="7" customWidth="1"/>
    <col min="2300" max="2300" width="17.7109375" style="7" customWidth="1"/>
    <col min="2301" max="2301" width="10.7109375" style="7" customWidth="1"/>
    <col min="2302" max="2302" width="17.7109375" style="7" customWidth="1"/>
    <col min="2303" max="2303" width="10.7109375" style="7" customWidth="1"/>
    <col min="2304" max="2304" width="17.7109375" style="7" customWidth="1"/>
    <col min="2305" max="2305" width="10.7109375" style="7" customWidth="1"/>
    <col min="2306" max="2306" width="17.7109375" style="7" customWidth="1"/>
    <col min="2307" max="2307" width="10.7109375" style="7" customWidth="1"/>
    <col min="2308" max="2308" width="11.42578125" style="7" customWidth="1"/>
    <col min="2309" max="2311" width="11.42578125" style="7" hidden="1"/>
    <col min="2312" max="2327" width="11.42578125" style="7" customWidth="1"/>
    <col min="2328" max="2542" width="11.42578125" style="7" hidden="1"/>
    <col min="2543" max="2543" width="3.5703125" style="7" customWidth="1"/>
    <col min="2544" max="2544" width="11.42578125" style="7" hidden="1"/>
    <col min="2545" max="2545" width="35.85546875" style="7" customWidth="1"/>
    <col min="2546" max="2546" width="23.5703125" style="7" customWidth="1"/>
    <col min="2547" max="2547" width="12.5703125" style="7" customWidth="1"/>
    <col min="2548" max="2548" width="17.7109375" style="7" customWidth="1"/>
    <col min="2549" max="2549" width="10.7109375" style="7" customWidth="1"/>
    <col min="2550" max="2550" width="17.7109375" style="7" customWidth="1"/>
    <col min="2551" max="2551" width="10.7109375" style="7" customWidth="1"/>
    <col min="2552" max="2552" width="17.7109375" style="7" customWidth="1"/>
    <col min="2553" max="2553" width="10.7109375" style="7" customWidth="1"/>
    <col min="2554" max="2554" width="17.7109375" style="7" customWidth="1"/>
    <col min="2555" max="2555" width="10.7109375" style="7" customWidth="1"/>
    <col min="2556" max="2556" width="17.7109375" style="7" customWidth="1"/>
    <col min="2557" max="2557" width="10.7109375" style="7" customWidth="1"/>
    <col min="2558" max="2558" width="17.7109375" style="7" customWidth="1"/>
    <col min="2559" max="2559" width="10.7109375" style="7" customWidth="1"/>
    <col min="2560" max="2560" width="17.7109375" style="7" customWidth="1"/>
    <col min="2561" max="2561" width="10.7109375" style="7" customWidth="1"/>
    <col min="2562" max="2562" width="17.7109375" style="7" customWidth="1"/>
    <col min="2563" max="2563" width="10.7109375" style="7" customWidth="1"/>
    <col min="2564" max="2564" width="11.42578125" style="7" customWidth="1"/>
    <col min="2565" max="2567" width="11.42578125" style="7" hidden="1"/>
    <col min="2568" max="2583" width="11.42578125" style="7" customWidth="1"/>
    <col min="2584" max="2798" width="11.42578125" style="7" hidden="1"/>
    <col min="2799" max="2799" width="3.5703125" style="7" customWidth="1"/>
    <col min="2800" max="2800" width="11.42578125" style="7" hidden="1"/>
    <col min="2801" max="2801" width="35.85546875" style="7" customWidth="1"/>
    <col min="2802" max="2802" width="23.5703125" style="7" customWidth="1"/>
    <col min="2803" max="2803" width="12.5703125" style="7" customWidth="1"/>
    <col min="2804" max="2804" width="17.7109375" style="7" customWidth="1"/>
    <col min="2805" max="2805" width="10.7109375" style="7" customWidth="1"/>
    <col min="2806" max="2806" width="17.7109375" style="7" customWidth="1"/>
    <col min="2807" max="2807" width="10.7109375" style="7" customWidth="1"/>
    <col min="2808" max="2808" width="17.7109375" style="7" customWidth="1"/>
    <col min="2809" max="2809" width="10.7109375" style="7" customWidth="1"/>
    <col min="2810" max="2810" width="17.7109375" style="7" customWidth="1"/>
    <col min="2811" max="2811" width="10.7109375" style="7" customWidth="1"/>
    <col min="2812" max="2812" width="17.7109375" style="7" customWidth="1"/>
    <col min="2813" max="2813" width="10.7109375" style="7" customWidth="1"/>
    <col min="2814" max="2814" width="17.7109375" style="7" customWidth="1"/>
    <col min="2815" max="2815" width="10.7109375" style="7" customWidth="1"/>
    <col min="2816" max="2816" width="17.7109375" style="7" customWidth="1"/>
    <col min="2817" max="2817" width="10.7109375" style="7" customWidth="1"/>
    <col min="2818" max="2818" width="17.7109375" style="7" customWidth="1"/>
    <col min="2819" max="2819" width="10.7109375" style="7" customWidth="1"/>
    <col min="2820" max="2820" width="11.42578125" style="7" customWidth="1"/>
    <col min="2821" max="2823" width="11.42578125" style="7" hidden="1"/>
    <col min="2824" max="2839" width="11.42578125" style="7" customWidth="1"/>
    <col min="2840" max="3054" width="11.42578125" style="7" hidden="1"/>
    <col min="3055" max="3055" width="3.5703125" style="7" customWidth="1"/>
    <col min="3056" max="3056" width="11.42578125" style="7" hidden="1"/>
    <col min="3057" max="3057" width="35.85546875" style="7" customWidth="1"/>
    <col min="3058" max="3058" width="23.5703125" style="7" customWidth="1"/>
    <col min="3059" max="3059" width="12.5703125" style="7" customWidth="1"/>
    <col min="3060" max="3060" width="17.7109375" style="7" customWidth="1"/>
    <col min="3061" max="3061" width="10.7109375" style="7" customWidth="1"/>
    <col min="3062" max="3062" width="17.7109375" style="7" customWidth="1"/>
    <col min="3063" max="3063" width="10.7109375" style="7" customWidth="1"/>
    <col min="3064" max="3064" width="17.7109375" style="7" customWidth="1"/>
    <col min="3065" max="3065" width="10.7109375" style="7" customWidth="1"/>
    <col min="3066" max="3066" width="17.7109375" style="7" customWidth="1"/>
    <col min="3067" max="3067" width="10.7109375" style="7" customWidth="1"/>
    <col min="3068" max="3068" width="17.7109375" style="7" customWidth="1"/>
    <col min="3069" max="3069" width="10.7109375" style="7" customWidth="1"/>
    <col min="3070" max="3070" width="17.7109375" style="7" customWidth="1"/>
    <col min="3071" max="3071" width="10.7109375" style="7" customWidth="1"/>
    <col min="3072" max="3072" width="17.7109375" style="7" customWidth="1"/>
    <col min="3073" max="3073" width="10.7109375" style="7" customWidth="1"/>
    <col min="3074" max="3074" width="17.7109375" style="7" customWidth="1"/>
    <col min="3075" max="3075" width="10.7109375" style="7" customWidth="1"/>
    <col min="3076" max="3076" width="11.42578125" style="7" customWidth="1"/>
    <col min="3077" max="3079" width="11.42578125" style="7" hidden="1"/>
    <col min="3080" max="3095" width="11.42578125" style="7" customWidth="1"/>
    <col min="3096" max="3310" width="11.42578125" style="7" hidden="1"/>
    <col min="3311" max="3311" width="3.5703125" style="7" customWidth="1"/>
    <col min="3312" max="3312" width="11.42578125" style="7" hidden="1"/>
    <col min="3313" max="3313" width="35.85546875" style="7" customWidth="1"/>
    <col min="3314" max="3314" width="23.5703125" style="7" customWidth="1"/>
    <col min="3315" max="3315" width="12.5703125" style="7" customWidth="1"/>
    <col min="3316" max="3316" width="17.7109375" style="7" customWidth="1"/>
    <col min="3317" max="3317" width="10.7109375" style="7" customWidth="1"/>
    <col min="3318" max="3318" width="17.7109375" style="7" customWidth="1"/>
    <col min="3319" max="3319" width="10.7109375" style="7" customWidth="1"/>
    <col min="3320" max="3320" width="17.7109375" style="7" customWidth="1"/>
    <col min="3321" max="3321" width="10.7109375" style="7" customWidth="1"/>
    <col min="3322" max="3322" width="17.7109375" style="7" customWidth="1"/>
    <col min="3323" max="3323" width="10.7109375" style="7" customWidth="1"/>
    <col min="3324" max="3324" width="17.7109375" style="7" customWidth="1"/>
    <col min="3325" max="3325" width="10.7109375" style="7" customWidth="1"/>
    <col min="3326" max="3326" width="17.7109375" style="7" customWidth="1"/>
    <col min="3327" max="3327" width="10.7109375" style="7" customWidth="1"/>
    <col min="3328" max="3328" width="17.7109375" style="7" customWidth="1"/>
    <col min="3329" max="3329" width="10.7109375" style="7" customWidth="1"/>
    <col min="3330" max="3330" width="17.7109375" style="7" customWidth="1"/>
    <col min="3331" max="3331" width="10.7109375" style="7" customWidth="1"/>
    <col min="3332" max="3332" width="11.42578125" style="7" customWidth="1"/>
    <col min="3333" max="3335" width="11.42578125" style="7" hidden="1"/>
    <col min="3336" max="3351" width="11.42578125" style="7" customWidth="1"/>
    <col min="3352" max="3566" width="11.42578125" style="7" hidden="1"/>
    <col min="3567" max="3567" width="3.5703125" style="7" customWidth="1"/>
    <col min="3568" max="3568" width="11.42578125" style="7" hidden="1"/>
    <col min="3569" max="3569" width="35.85546875" style="7" customWidth="1"/>
    <col min="3570" max="3570" width="23.5703125" style="7" customWidth="1"/>
    <col min="3571" max="3571" width="12.5703125" style="7" customWidth="1"/>
    <col min="3572" max="3572" width="17.7109375" style="7" customWidth="1"/>
    <col min="3573" max="3573" width="10.7109375" style="7" customWidth="1"/>
    <col min="3574" max="3574" width="17.7109375" style="7" customWidth="1"/>
    <col min="3575" max="3575" width="10.7109375" style="7" customWidth="1"/>
    <col min="3576" max="3576" width="17.7109375" style="7" customWidth="1"/>
    <col min="3577" max="3577" width="10.7109375" style="7" customWidth="1"/>
    <col min="3578" max="3578" width="17.7109375" style="7" customWidth="1"/>
    <col min="3579" max="3579" width="10.7109375" style="7" customWidth="1"/>
    <col min="3580" max="3580" width="17.7109375" style="7" customWidth="1"/>
    <col min="3581" max="3581" width="10.7109375" style="7" customWidth="1"/>
    <col min="3582" max="3582" width="17.7109375" style="7" customWidth="1"/>
    <col min="3583" max="3583" width="10.7109375" style="7" customWidth="1"/>
    <col min="3584" max="3584" width="17.7109375" style="7" customWidth="1"/>
    <col min="3585" max="3585" width="10.7109375" style="7" customWidth="1"/>
    <col min="3586" max="3586" width="17.7109375" style="7" customWidth="1"/>
    <col min="3587" max="3587" width="10.7109375" style="7" customWidth="1"/>
    <col min="3588" max="3588" width="11.42578125" style="7" customWidth="1"/>
    <col min="3589" max="3591" width="11.42578125" style="7" hidden="1"/>
    <col min="3592" max="3607" width="11.42578125" style="7" customWidth="1"/>
    <col min="3608" max="3822" width="11.42578125" style="7" hidden="1"/>
    <col min="3823" max="3823" width="3.5703125" style="7" customWidth="1"/>
    <col min="3824" max="3824" width="11.42578125" style="7" hidden="1"/>
    <col min="3825" max="3825" width="35.85546875" style="7" customWidth="1"/>
    <col min="3826" max="3826" width="23.5703125" style="7" customWidth="1"/>
    <col min="3827" max="3827" width="12.5703125" style="7" customWidth="1"/>
    <col min="3828" max="3828" width="17.7109375" style="7" customWidth="1"/>
    <col min="3829" max="3829" width="10.7109375" style="7" customWidth="1"/>
    <col min="3830" max="3830" width="17.7109375" style="7" customWidth="1"/>
    <col min="3831" max="3831" width="10.7109375" style="7" customWidth="1"/>
    <col min="3832" max="3832" width="17.7109375" style="7" customWidth="1"/>
    <col min="3833" max="3833" width="10.7109375" style="7" customWidth="1"/>
    <col min="3834" max="3834" width="17.7109375" style="7" customWidth="1"/>
    <col min="3835" max="3835" width="10.7109375" style="7" customWidth="1"/>
    <col min="3836" max="3836" width="17.7109375" style="7" customWidth="1"/>
    <col min="3837" max="3837" width="10.7109375" style="7" customWidth="1"/>
    <col min="3838" max="3838" width="17.7109375" style="7" customWidth="1"/>
    <col min="3839" max="3839" width="10.7109375" style="7" customWidth="1"/>
    <col min="3840" max="3840" width="17.7109375" style="7" customWidth="1"/>
    <col min="3841" max="3841" width="10.7109375" style="7" customWidth="1"/>
    <col min="3842" max="3842" width="17.7109375" style="7" customWidth="1"/>
    <col min="3843" max="3843" width="10.7109375" style="7" customWidth="1"/>
    <col min="3844" max="3844" width="11.42578125" style="7" customWidth="1"/>
    <col min="3845" max="3847" width="11.42578125" style="7" hidden="1"/>
    <col min="3848" max="3863" width="11.42578125" style="7" customWidth="1"/>
    <col min="3864" max="4078" width="11.42578125" style="7" hidden="1"/>
    <col min="4079" max="4079" width="3.5703125" style="7" customWidth="1"/>
    <col min="4080" max="4080" width="11.42578125" style="7" hidden="1"/>
    <col min="4081" max="4081" width="35.85546875" style="7" customWidth="1"/>
    <col min="4082" max="4082" width="23.5703125" style="7" customWidth="1"/>
    <col min="4083" max="4083" width="12.5703125" style="7" customWidth="1"/>
    <col min="4084" max="4084" width="17.7109375" style="7" customWidth="1"/>
    <col min="4085" max="4085" width="10.7109375" style="7" customWidth="1"/>
    <col min="4086" max="4086" width="17.7109375" style="7" customWidth="1"/>
    <col min="4087" max="4087" width="10.7109375" style="7" customWidth="1"/>
    <col min="4088" max="4088" width="17.7109375" style="7" customWidth="1"/>
    <col min="4089" max="4089" width="10.7109375" style="7" customWidth="1"/>
    <col min="4090" max="4090" width="17.7109375" style="7" customWidth="1"/>
    <col min="4091" max="4091" width="10.7109375" style="7" customWidth="1"/>
    <col min="4092" max="4092" width="17.7109375" style="7" customWidth="1"/>
    <col min="4093" max="4093" width="10.7109375" style="7" customWidth="1"/>
    <col min="4094" max="4094" width="17.7109375" style="7" customWidth="1"/>
    <col min="4095" max="4095" width="10.7109375" style="7" customWidth="1"/>
    <col min="4096" max="4096" width="17.7109375" style="7" customWidth="1"/>
    <col min="4097" max="4097" width="10.7109375" style="7" customWidth="1"/>
    <col min="4098" max="4098" width="17.7109375" style="7" customWidth="1"/>
    <col min="4099" max="4099" width="10.7109375" style="7" customWidth="1"/>
    <col min="4100" max="4100" width="11.42578125" style="7" customWidth="1"/>
    <col min="4101" max="4103" width="11.42578125" style="7" hidden="1"/>
    <col min="4104" max="4119" width="11.42578125" style="7" customWidth="1"/>
    <col min="4120" max="4334" width="11.42578125" style="7" hidden="1"/>
    <col min="4335" max="4335" width="3.5703125" style="7" customWidth="1"/>
    <col min="4336" max="4336" width="11.42578125" style="7" hidden="1"/>
    <col min="4337" max="4337" width="35.85546875" style="7" customWidth="1"/>
    <col min="4338" max="4338" width="23.5703125" style="7" customWidth="1"/>
    <col min="4339" max="4339" width="12.5703125" style="7" customWidth="1"/>
    <col min="4340" max="4340" width="17.7109375" style="7" customWidth="1"/>
    <col min="4341" max="4341" width="10.7109375" style="7" customWidth="1"/>
    <col min="4342" max="4342" width="17.7109375" style="7" customWidth="1"/>
    <col min="4343" max="4343" width="10.7109375" style="7" customWidth="1"/>
    <col min="4344" max="4344" width="17.7109375" style="7" customWidth="1"/>
    <col min="4345" max="4345" width="10.7109375" style="7" customWidth="1"/>
    <col min="4346" max="4346" width="17.7109375" style="7" customWidth="1"/>
    <col min="4347" max="4347" width="10.7109375" style="7" customWidth="1"/>
    <col min="4348" max="4348" width="17.7109375" style="7" customWidth="1"/>
    <col min="4349" max="4349" width="10.7109375" style="7" customWidth="1"/>
    <col min="4350" max="4350" width="17.7109375" style="7" customWidth="1"/>
    <col min="4351" max="4351" width="10.7109375" style="7" customWidth="1"/>
    <col min="4352" max="4352" width="17.7109375" style="7" customWidth="1"/>
    <col min="4353" max="4353" width="10.7109375" style="7" customWidth="1"/>
    <col min="4354" max="4354" width="17.7109375" style="7" customWidth="1"/>
    <col min="4355" max="4355" width="10.7109375" style="7" customWidth="1"/>
    <col min="4356" max="4356" width="11.42578125" style="7" customWidth="1"/>
    <col min="4357" max="4359" width="11.42578125" style="7" hidden="1"/>
    <col min="4360" max="4375" width="11.42578125" style="7" customWidth="1"/>
    <col min="4376" max="4590" width="11.42578125" style="7" hidden="1"/>
    <col min="4591" max="4591" width="3.5703125" style="7" customWidth="1"/>
    <col min="4592" max="4592" width="11.42578125" style="7" hidden="1"/>
    <col min="4593" max="4593" width="35.85546875" style="7" customWidth="1"/>
    <col min="4594" max="4594" width="23.5703125" style="7" customWidth="1"/>
    <col min="4595" max="4595" width="12.5703125" style="7" customWidth="1"/>
    <col min="4596" max="4596" width="17.7109375" style="7" customWidth="1"/>
    <col min="4597" max="4597" width="10.7109375" style="7" customWidth="1"/>
    <col min="4598" max="4598" width="17.7109375" style="7" customWidth="1"/>
    <col min="4599" max="4599" width="10.7109375" style="7" customWidth="1"/>
    <col min="4600" max="4600" width="17.7109375" style="7" customWidth="1"/>
    <col min="4601" max="4601" width="10.7109375" style="7" customWidth="1"/>
    <col min="4602" max="4602" width="17.7109375" style="7" customWidth="1"/>
    <col min="4603" max="4603" width="10.7109375" style="7" customWidth="1"/>
    <col min="4604" max="4604" width="17.7109375" style="7" customWidth="1"/>
    <col min="4605" max="4605" width="10.7109375" style="7" customWidth="1"/>
    <col min="4606" max="4606" width="17.7109375" style="7" customWidth="1"/>
    <col min="4607" max="4607" width="10.7109375" style="7" customWidth="1"/>
    <col min="4608" max="4608" width="17.7109375" style="7" customWidth="1"/>
    <col min="4609" max="4609" width="10.7109375" style="7" customWidth="1"/>
    <col min="4610" max="4610" width="17.7109375" style="7" customWidth="1"/>
    <col min="4611" max="4611" width="10.7109375" style="7" customWidth="1"/>
    <col min="4612" max="4612" width="11.42578125" style="7" customWidth="1"/>
    <col min="4613" max="4615" width="11.42578125" style="7" hidden="1"/>
    <col min="4616" max="4631" width="11.42578125" style="7" customWidth="1"/>
    <col min="4632" max="4846" width="11.42578125" style="7" hidden="1"/>
    <col min="4847" max="4847" width="3.5703125" style="7" customWidth="1"/>
    <col min="4848" max="4848" width="11.42578125" style="7" hidden="1"/>
    <col min="4849" max="4849" width="35.85546875" style="7" customWidth="1"/>
    <col min="4850" max="4850" width="23.5703125" style="7" customWidth="1"/>
    <col min="4851" max="4851" width="12.5703125" style="7" customWidth="1"/>
    <col min="4852" max="4852" width="17.7109375" style="7" customWidth="1"/>
    <col min="4853" max="4853" width="10.7109375" style="7" customWidth="1"/>
    <col min="4854" max="4854" width="17.7109375" style="7" customWidth="1"/>
    <col min="4855" max="4855" width="10.7109375" style="7" customWidth="1"/>
    <col min="4856" max="4856" width="17.7109375" style="7" customWidth="1"/>
    <col min="4857" max="4857" width="10.7109375" style="7" customWidth="1"/>
    <col min="4858" max="4858" width="17.7109375" style="7" customWidth="1"/>
    <col min="4859" max="4859" width="10.7109375" style="7" customWidth="1"/>
    <col min="4860" max="4860" width="17.7109375" style="7" customWidth="1"/>
    <col min="4861" max="4861" width="10.7109375" style="7" customWidth="1"/>
    <col min="4862" max="4862" width="17.7109375" style="7" customWidth="1"/>
    <col min="4863" max="4863" width="10.7109375" style="7" customWidth="1"/>
    <col min="4864" max="4864" width="17.7109375" style="7" customWidth="1"/>
    <col min="4865" max="4865" width="10.7109375" style="7" customWidth="1"/>
    <col min="4866" max="4866" width="17.7109375" style="7" customWidth="1"/>
    <col min="4867" max="4867" width="10.7109375" style="7" customWidth="1"/>
    <col min="4868" max="4868" width="11.42578125" style="7" customWidth="1"/>
    <col min="4869" max="4871" width="11.42578125" style="7" hidden="1"/>
    <col min="4872" max="4887" width="11.42578125" style="7" customWidth="1"/>
    <col min="4888" max="5102" width="11.42578125" style="7" hidden="1"/>
    <col min="5103" max="5103" width="3.5703125" style="7" customWidth="1"/>
    <col min="5104" max="5104" width="11.42578125" style="7" hidden="1"/>
    <col min="5105" max="5105" width="35.85546875" style="7" customWidth="1"/>
    <col min="5106" max="5106" width="23.5703125" style="7" customWidth="1"/>
    <col min="5107" max="5107" width="12.5703125" style="7" customWidth="1"/>
    <col min="5108" max="5108" width="17.7109375" style="7" customWidth="1"/>
    <col min="5109" max="5109" width="10.7109375" style="7" customWidth="1"/>
    <col min="5110" max="5110" width="17.7109375" style="7" customWidth="1"/>
    <col min="5111" max="5111" width="10.7109375" style="7" customWidth="1"/>
    <col min="5112" max="5112" width="17.7109375" style="7" customWidth="1"/>
    <col min="5113" max="5113" width="10.7109375" style="7" customWidth="1"/>
    <col min="5114" max="5114" width="17.7109375" style="7" customWidth="1"/>
    <col min="5115" max="5115" width="10.7109375" style="7" customWidth="1"/>
    <col min="5116" max="5116" width="17.7109375" style="7" customWidth="1"/>
    <col min="5117" max="5117" width="10.7109375" style="7" customWidth="1"/>
    <col min="5118" max="5118" width="17.7109375" style="7" customWidth="1"/>
    <col min="5119" max="5119" width="10.7109375" style="7" customWidth="1"/>
    <col min="5120" max="5120" width="17.7109375" style="7" customWidth="1"/>
    <col min="5121" max="5121" width="10.7109375" style="7" customWidth="1"/>
    <col min="5122" max="5122" width="17.7109375" style="7" customWidth="1"/>
    <col min="5123" max="5123" width="10.7109375" style="7" customWidth="1"/>
    <col min="5124" max="5124" width="11.42578125" style="7" customWidth="1"/>
    <col min="5125" max="5127" width="11.42578125" style="7" hidden="1"/>
    <col min="5128" max="5143" width="11.42578125" style="7" customWidth="1"/>
    <col min="5144" max="5358" width="11.42578125" style="7" hidden="1"/>
    <col min="5359" max="5359" width="3.5703125" style="7" customWidth="1"/>
    <col min="5360" max="5360" width="11.42578125" style="7" hidden="1"/>
    <col min="5361" max="5361" width="35.85546875" style="7" customWidth="1"/>
    <col min="5362" max="5362" width="23.5703125" style="7" customWidth="1"/>
    <col min="5363" max="5363" width="12.5703125" style="7" customWidth="1"/>
    <col min="5364" max="5364" width="17.7109375" style="7" customWidth="1"/>
    <col min="5365" max="5365" width="10.7109375" style="7" customWidth="1"/>
    <col min="5366" max="5366" width="17.7109375" style="7" customWidth="1"/>
    <col min="5367" max="5367" width="10.7109375" style="7" customWidth="1"/>
    <col min="5368" max="5368" width="17.7109375" style="7" customWidth="1"/>
    <col min="5369" max="5369" width="10.7109375" style="7" customWidth="1"/>
    <col min="5370" max="5370" width="17.7109375" style="7" customWidth="1"/>
    <col min="5371" max="5371" width="10.7109375" style="7" customWidth="1"/>
    <col min="5372" max="5372" width="17.7109375" style="7" customWidth="1"/>
    <col min="5373" max="5373" width="10.7109375" style="7" customWidth="1"/>
    <col min="5374" max="5374" width="17.7109375" style="7" customWidth="1"/>
    <col min="5375" max="5375" width="10.7109375" style="7" customWidth="1"/>
    <col min="5376" max="5376" width="17.7109375" style="7" customWidth="1"/>
    <col min="5377" max="5377" width="10.7109375" style="7" customWidth="1"/>
    <col min="5378" max="5378" width="17.7109375" style="7" customWidth="1"/>
    <col min="5379" max="5379" width="10.7109375" style="7" customWidth="1"/>
    <col min="5380" max="5380" width="11.42578125" style="7" customWidth="1"/>
    <col min="5381" max="5383" width="11.42578125" style="7" hidden="1"/>
    <col min="5384" max="5399" width="11.42578125" style="7" customWidth="1"/>
    <col min="5400" max="5614" width="11.42578125" style="7" hidden="1"/>
    <col min="5615" max="5615" width="3.5703125" style="7" customWidth="1"/>
    <col min="5616" max="5616" width="11.42578125" style="7" hidden="1"/>
    <col min="5617" max="5617" width="35.85546875" style="7" customWidth="1"/>
    <col min="5618" max="5618" width="23.5703125" style="7" customWidth="1"/>
    <col min="5619" max="5619" width="12.5703125" style="7" customWidth="1"/>
    <col min="5620" max="5620" width="17.7109375" style="7" customWidth="1"/>
    <col min="5621" max="5621" width="10.7109375" style="7" customWidth="1"/>
    <col min="5622" max="5622" width="17.7109375" style="7" customWidth="1"/>
    <col min="5623" max="5623" width="10.7109375" style="7" customWidth="1"/>
    <col min="5624" max="5624" width="17.7109375" style="7" customWidth="1"/>
    <col min="5625" max="5625" width="10.7109375" style="7" customWidth="1"/>
    <col min="5626" max="5626" width="17.7109375" style="7" customWidth="1"/>
    <col min="5627" max="5627" width="10.7109375" style="7" customWidth="1"/>
    <col min="5628" max="5628" width="17.7109375" style="7" customWidth="1"/>
    <col min="5629" max="5629" width="10.7109375" style="7" customWidth="1"/>
    <col min="5630" max="5630" width="17.7109375" style="7" customWidth="1"/>
    <col min="5631" max="5631" width="10.7109375" style="7" customWidth="1"/>
    <col min="5632" max="5632" width="17.7109375" style="7" customWidth="1"/>
    <col min="5633" max="5633" width="10.7109375" style="7" customWidth="1"/>
    <col min="5634" max="5634" width="17.7109375" style="7" customWidth="1"/>
    <col min="5635" max="5635" width="10.7109375" style="7" customWidth="1"/>
    <col min="5636" max="5636" width="11.42578125" style="7" customWidth="1"/>
    <col min="5637" max="5639" width="11.42578125" style="7" hidden="1"/>
    <col min="5640" max="5655" width="11.42578125" style="7" customWidth="1"/>
    <col min="5656" max="5870" width="11.42578125" style="7" hidden="1"/>
    <col min="5871" max="5871" width="3.5703125" style="7" customWidth="1"/>
    <col min="5872" max="5872" width="11.42578125" style="7" hidden="1"/>
    <col min="5873" max="5873" width="35.85546875" style="7" customWidth="1"/>
    <col min="5874" max="5874" width="23.5703125" style="7" customWidth="1"/>
    <col min="5875" max="5875" width="12.5703125" style="7" customWidth="1"/>
    <col min="5876" max="5876" width="17.7109375" style="7" customWidth="1"/>
    <col min="5877" max="5877" width="10.7109375" style="7" customWidth="1"/>
    <col min="5878" max="5878" width="17.7109375" style="7" customWidth="1"/>
    <col min="5879" max="5879" width="10.7109375" style="7" customWidth="1"/>
    <col min="5880" max="5880" width="17.7109375" style="7" customWidth="1"/>
    <col min="5881" max="5881" width="10.7109375" style="7" customWidth="1"/>
    <col min="5882" max="5882" width="17.7109375" style="7" customWidth="1"/>
    <col min="5883" max="5883" width="10.7109375" style="7" customWidth="1"/>
    <col min="5884" max="5884" width="17.7109375" style="7" customWidth="1"/>
    <col min="5885" max="5885" width="10.7109375" style="7" customWidth="1"/>
    <col min="5886" max="5886" width="17.7109375" style="7" customWidth="1"/>
    <col min="5887" max="5887" width="10.7109375" style="7" customWidth="1"/>
    <col min="5888" max="5888" width="17.7109375" style="7" customWidth="1"/>
    <col min="5889" max="5889" width="10.7109375" style="7" customWidth="1"/>
    <col min="5890" max="5890" width="17.7109375" style="7" customWidth="1"/>
    <col min="5891" max="5891" width="10.7109375" style="7" customWidth="1"/>
    <col min="5892" max="5892" width="11.42578125" style="7" customWidth="1"/>
    <col min="5893" max="5895" width="11.42578125" style="7" hidden="1"/>
    <col min="5896" max="5911" width="11.42578125" style="7" customWidth="1"/>
    <col min="5912" max="6126" width="11.42578125" style="7" hidden="1"/>
    <col min="6127" max="6127" width="3.5703125" style="7" customWidth="1"/>
    <col min="6128" max="6128" width="11.42578125" style="7" hidden="1"/>
    <col min="6129" max="6129" width="35.85546875" style="7" customWidth="1"/>
    <col min="6130" max="6130" width="23.5703125" style="7" customWidth="1"/>
    <col min="6131" max="6131" width="12.5703125" style="7" customWidth="1"/>
    <col min="6132" max="6132" width="17.7109375" style="7" customWidth="1"/>
    <col min="6133" max="6133" width="10.7109375" style="7" customWidth="1"/>
    <col min="6134" max="6134" width="17.7109375" style="7" customWidth="1"/>
    <col min="6135" max="6135" width="10.7109375" style="7" customWidth="1"/>
    <col min="6136" max="6136" width="17.7109375" style="7" customWidth="1"/>
    <col min="6137" max="6137" width="10.7109375" style="7" customWidth="1"/>
    <col min="6138" max="6138" width="17.7109375" style="7" customWidth="1"/>
    <col min="6139" max="6139" width="10.7109375" style="7" customWidth="1"/>
    <col min="6140" max="6140" width="17.7109375" style="7" customWidth="1"/>
    <col min="6141" max="6141" width="10.7109375" style="7" customWidth="1"/>
    <col min="6142" max="6142" width="17.7109375" style="7" customWidth="1"/>
    <col min="6143" max="6143" width="10.7109375" style="7" customWidth="1"/>
    <col min="6144" max="6144" width="17.7109375" style="7" customWidth="1"/>
    <col min="6145" max="6145" width="10.7109375" style="7" customWidth="1"/>
    <col min="6146" max="6146" width="17.7109375" style="7" customWidth="1"/>
    <col min="6147" max="6147" width="10.7109375" style="7" customWidth="1"/>
    <col min="6148" max="6148" width="11.42578125" style="7" customWidth="1"/>
    <col min="6149" max="6151" width="11.42578125" style="7" hidden="1"/>
    <col min="6152" max="6167" width="11.42578125" style="7" customWidth="1"/>
    <col min="6168" max="6382" width="11.42578125" style="7" hidden="1"/>
    <col min="6383" max="6383" width="3.5703125" style="7" customWidth="1"/>
    <col min="6384" max="6384" width="11.42578125" style="7" hidden="1"/>
    <col min="6385" max="6385" width="35.85546875" style="7" customWidth="1"/>
    <col min="6386" max="6386" width="23.5703125" style="7" customWidth="1"/>
    <col min="6387" max="6387" width="12.5703125" style="7" customWidth="1"/>
    <col min="6388" max="6388" width="17.7109375" style="7" customWidth="1"/>
    <col min="6389" max="6389" width="10.7109375" style="7" customWidth="1"/>
    <col min="6390" max="6390" width="17.7109375" style="7" customWidth="1"/>
    <col min="6391" max="6391" width="10.7109375" style="7" customWidth="1"/>
    <col min="6392" max="6392" width="17.7109375" style="7" customWidth="1"/>
    <col min="6393" max="6393" width="10.7109375" style="7" customWidth="1"/>
    <col min="6394" max="6394" width="17.7109375" style="7" customWidth="1"/>
    <col min="6395" max="6395" width="10.7109375" style="7" customWidth="1"/>
    <col min="6396" max="6396" width="17.7109375" style="7" customWidth="1"/>
    <col min="6397" max="6397" width="10.7109375" style="7" customWidth="1"/>
    <col min="6398" max="6398" width="17.7109375" style="7" customWidth="1"/>
    <col min="6399" max="6399" width="10.7109375" style="7" customWidth="1"/>
    <col min="6400" max="6400" width="17.7109375" style="7" customWidth="1"/>
    <col min="6401" max="6401" width="10.7109375" style="7" customWidth="1"/>
    <col min="6402" max="6402" width="17.7109375" style="7" customWidth="1"/>
    <col min="6403" max="6403" width="10.7109375" style="7" customWidth="1"/>
    <col min="6404" max="6404" width="11.42578125" style="7" customWidth="1"/>
    <col min="6405" max="6407" width="11.42578125" style="7" hidden="1"/>
    <col min="6408" max="6423" width="11.42578125" style="7" customWidth="1"/>
    <col min="6424" max="6638" width="11.42578125" style="7" hidden="1"/>
    <col min="6639" max="6639" width="3.5703125" style="7" customWidth="1"/>
    <col min="6640" max="6640" width="11.42578125" style="7" hidden="1"/>
    <col min="6641" max="6641" width="35.85546875" style="7" customWidth="1"/>
    <col min="6642" max="6642" width="23.5703125" style="7" customWidth="1"/>
    <col min="6643" max="6643" width="12.5703125" style="7" customWidth="1"/>
    <col min="6644" max="6644" width="17.7109375" style="7" customWidth="1"/>
    <col min="6645" max="6645" width="10.7109375" style="7" customWidth="1"/>
    <col min="6646" max="6646" width="17.7109375" style="7" customWidth="1"/>
    <col min="6647" max="6647" width="10.7109375" style="7" customWidth="1"/>
    <col min="6648" max="6648" width="17.7109375" style="7" customWidth="1"/>
    <col min="6649" max="6649" width="10.7109375" style="7" customWidth="1"/>
    <col min="6650" max="6650" width="17.7109375" style="7" customWidth="1"/>
    <col min="6651" max="6651" width="10.7109375" style="7" customWidth="1"/>
    <col min="6652" max="6652" width="17.7109375" style="7" customWidth="1"/>
    <col min="6653" max="6653" width="10.7109375" style="7" customWidth="1"/>
    <col min="6654" max="6654" width="17.7109375" style="7" customWidth="1"/>
    <col min="6655" max="6655" width="10.7109375" style="7" customWidth="1"/>
    <col min="6656" max="6656" width="17.7109375" style="7" customWidth="1"/>
    <col min="6657" max="6657" width="10.7109375" style="7" customWidth="1"/>
    <col min="6658" max="6658" width="17.7109375" style="7" customWidth="1"/>
    <col min="6659" max="6659" width="10.7109375" style="7" customWidth="1"/>
    <col min="6660" max="6660" width="11.42578125" style="7" customWidth="1"/>
    <col min="6661" max="6663" width="11.42578125" style="7" hidden="1"/>
    <col min="6664" max="6679" width="11.42578125" style="7" customWidth="1"/>
    <col min="6680" max="6894" width="11.42578125" style="7" hidden="1"/>
    <col min="6895" max="6895" width="3.5703125" style="7" customWidth="1"/>
    <col min="6896" max="6896" width="11.42578125" style="7" hidden="1"/>
    <col min="6897" max="6897" width="35.85546875" style="7" customWidth="1"/>
    <col min="6898" max="6898" width="23.5703125" style="7" customWidth="1"/>
    <col min="6899" max="6899" width="12.5703125" style="7" customWidth="1"/>
    <col min="6900" max="6900" width="17.7109375" style="7" customWidth="1"/>
    <col min="6901" max="6901" width="10.7109375" style="7" customWidth="1"/>
    <col min="6902" max="6902" width="17.7109375" style="7" customWidth="1"/>
    <col min="6903" max="6903" width="10.7109375" style="7" customWidth="1"/>
    <col min="6904" max="6904" width="17.7109375" style="7" customWidth="1"/>
    <col min="6905" max="6905" width="10.7109375" style="7" customWidth="1"/>
    <col min="6906" max="6906" width="17.7109375" style="7" customWidth="1"/>
    <col min="6907" max="6907" width="10.7109375" style="7" customWidth="1"/>
    <col min="6908" max="6908" width="17.7109375" style="7" customWidth="1"/>
    <col min="6909" max="6909" width="10.7109375" style="7" customWidth="1"/>
    <col min="6910" max="6910" width="17.7109375" style="7" customWidth="1"/>
    <col min="6911" max="6911" width="10.7109375" style="7" customWidth="1"/>
    <col min="6912" max="6912" width="17.7109375" style="7" customWidth="1"/>
    <col min="6913" max="6913" width="10.7109375" style="7" customWidth="1"/>
    <col min="6914" max="6914" width="17.7109375" style="7" customWidth="1"/>
    <col min="6915" max="6915" width="10.7109375" style="7" customWidth="1"/>
    <col min="6916" max="6916" width="11.42578125" style="7" customWidth="1"/>
    <col min="6917" max="6919" width="11.42578125" style="7" hidden="1"/>
    <col min="6920" max="6935" width="11.42578125" style="7" customWidth="1"/>
    <col min="6936" max="7150" width="11.42578125" style="7" hidden="1"/>
    <col min="7151" max="7151" width="3.5703125" style="7" customWidth="1"/>
    <col min="7152" max="7152" width="11.42578125" style="7" hidden="1"/>
    <col min="7153" max="7153" width="35.85546875" style="7" customWidth="1"/>
    <col min="7154" max="7154" width="23.5703125" style="7" customWidth="1"/>
    <col min="7155" max="7155" width="12.5703125" style="7" customWidth="1"/>
    <col min="7156" max="7156" width="17.7109375" style="7" customWidth="1"/>
    <col min="7157" max="7157" width="10.7109375" style="7" customWidth="1"/>
    <col min="7158" max="7158" width="17.7109375" style="7" customWidth="1"/>
    <col min="7159" max="7159" width="10.7109375" style="7" customWidth="1"/>
    <col min="7160" max="7160" width="17.7109375" style="7" customWidth="1"/>
    <col min="7161" max="7161" width="10.7109375" style="7" customWidth="1"/>
    <col min="7162" max="7162" width="17.7109375" style="7" customWidth="1"/>
    <col min="7163" max="7163" width="10.7109375" style="7" customWidth="1"/>
    <col min="7164" max="7164" width="17.7109375" style="7" customWidth="1"/>
    <col min="7165" max="7165" width="10.7109375" style="7" customWidth="1"/>
    <col min="7166" max="7166" width="17.7109375" style="7" customWidth="1"/>
    <col min="7167" max="7167" width="10.7109375" style="7" customWidth="1"/>
    <col min="7168" max="7168" width="17.7109375" style="7" customWidth="1"/>
    <col min="7169" max="7169" width="10.7109375" style="7" customWidth="1"/>
    <col min="7170" max="7170" width="17.7109375" style="7" customWidth="1"/>
    <col min="7171" max="7171" width="10.7109375" style="7" customWidth="1"/>
    <col min="7172" max="7172" width="11.42578125" style="7" customWidth="1"/>
    <col min="7173" max="7175" width="11.42578125" style="7" hidden="1"/>
    <col min="7176" max="7191" width="11.42578125" style="7" customWidth="1"/>
    <col min="7192" max="7406" width="11.42578125" style="7" hidden="1"/>
    <col min="7407" max="7407" width="3.5703125" style="7" customWidth="1"/>
    <col min="7408" max="7408" width="11.42578125" style="7" hidden="1"/>
    <col min="7409" max="7409" width="35.85546875" style="7" customWidth="1"/>
    <col min="7410" max="7410" width="23.5703125" style="7" customWidth="1"/>
    <col min="7411" max="7411" width="12.5703125" style="7" customWidth="1"/>
    <col min="7412" max="7412" width="17.7109375" style="7" customWidth="1"/>
    <col min="7413" max="7413" width="10.7109375" style="7" customWidth="1"/>
    <col min="7414" max="7414" width="17.7109375" style="7" customWidth="1"/>
    <col min="7415" max="7415" width="10.7109375" style="7" customWidth="1"/>
    <col min="7416" max="7416" width="17.7109375" style="7" customWidth="1"/>
    <col min="7417" max="7417" width="10.7109375" style="7" customWidth="1"/>
    <col min="7418" max="7418" width="17.7109375" style="7" customWidth="1"/>
    <col min="7419" max="7419" width="10.7109375" style="7" customWidth="1"/>
    <col min="7420" max="7420" width="17.7109375" style="7" customWidth="1"/>
    <col min="7421" max="7421" width="10.7109375" style="7" customWidth="1"/>
    <col min="7422" max="7422" width="17.7109375" style="7" customWidth="1"/>
    <col min="7423" max="7423" width="10.7109375" style="7" customWidth="1"/>
    <col min="7424" max="7424" width="17.7109375" style="7" customWidth="1"/>
    <col min="7425" max="7425" width="10.7109375" style="7" customWidth="1"/>
    <col min="7426" max="7426" width="17.7109375" style="7" customWidth="1"/>
    <col min="7427" max="7427" width="10.7109375" style="7" customWidth="1"/>
    <col min="7428" max="7428" width="11.42578125" style="7" customWidth="1"/>
    <col min="7429" max="7431" width="11.42578125" style="7" hidden="1"/>
    <col min="7432" max="7447" width="11.42578125" style="7" customWidth="1"/>
    <col min="7448" max="7662" width="11.42578125" style="7" hidden="1"/>
    <col min="7663" max="7663" width="3.5703125" style="7" customWidth="1"/>
    <col min="7664" max="7664" width="11.42578125" style="7" hidden="1"/>
    <col min="7665" max="7665" width="35.85546875" style="7" customWidth="1"/>
    <col min="7666" max="7666" width="23.5703125" style="7" customWidth="1"/>
    <col min="7667" max="7667" width="12.5703125" style="7" customWidth="1"/>
    <col min="7668" max="7668" width="17.7109375" style="7" customWidth="1"/>
    <col min="7669" max="7669" width="10.7109375" style="7" customWidth="1"/>
    <col min="7670" max="7670" width="17.7109375" style="7" customWidth="1"/>
    <col min="7671" max="7671" width="10.7109375" style="7" customWidth="1"/>
    <col min="7672" max="7672" width="17.7109375" style="7" customWidth="1"/>
    <col min="7673" max="7673" width="10.7109375" style="7" customWidth="1"/>
    <col min="7674" max="7674" width="17.7109375" style="7" customWidth="1"/>
    <col min="7675" max="7675" width="10.7109375" style="7" customWidth="1"/>
    <col min="7676" max="7676" width="17.7109375" style="7" customWidth="1"/>
    <col min="7677" max="7677" width="10.7109375" style="7" customWidth="1"/>
    <col min="7678" max="7678" width="17.7109375" style="7" customWidth="1"/>
    <col min="7679" max="7679" width="10.7109375" style="7" customWidth="1"/>
    <col min="7680" max="7680" width="17.7109375" style="7" customWidth="1"/>
    <col min="7681" max="7681" width="10.7109375" style="7" customWidth="1"/>
    <col min="7682" max="7682" width="17.7109375" style="7" customWidth="1"/>
    <col min="7683" max="7683" width="10.7109375" style="7" customWidth="1"/>
    <col min="7684" max="7684" width="11.42578125" style="7" customWidth="1"/>
    <col min="7685" max="7687" width="11.42578125" style="7" hidden="1"/>
    <col min="7688" max="7703" width="11.42578125" style="7" customWidth="1"/>
    <col min="7704" max="7918" width="11.42578125" style="7" hidden="1"/>
    <col min="7919" max="7919" width="3.5703125" style="7" customWidth="1"/>
    <col min="7920" max="7920" width="11.42578125" style="7" hidden="1"/>
    <col min="7921" max="7921" width="35.85546875" style="7" customWidth="1"/>
    <col min="7922" max="7922" width="23.5703125" style="7" customWidth="1"/>
    <col min="7923" max="7923" width="12.5703125" style="7" customWidth="1"/>
    <col min="7924" max="7924" width="17.7109375" style="7" customWidth="1"/>
    <col min="7925" max="7925" width="10.7109375" style="7" customWidth="1"/>
    <col min="7926" max="7926" width="17.7109375" style="7" customWidth="1"/>
    <col min="7927" max="7927" width="10.7109375" style="7" customWidth="1"/>
    <col min="7928" max="7928" width="17.7109375" style="7" customWidth="1"/>
    <col min="7929" max="7929" width="10.7109375" style="7" customWidth="1"/>
    <col min="7930" max="7930" width="17.7109375" style="7" customWidth="1"/>
    <col min="7931" max="7931" width="10.7109375" style="7" customWidth="1"/>
    <col min="7932" max="7932" width="17.7109375" style="7" customWidth="1"/>
    <col min="7933" max="7933" width="10.7109375" style="7" customWidth="1"/>
    <col min="7934" max="7934" width="17.7109375" style="7" customWidth="1"/>
    <col min="7935" max="7935" width="10.7109375" style="7" customWidth="1"/>
    <col min="7936" max="7936" width="17.7109375" style="7" customWidth="1"/>
    <col min="7937" max="7937" width="10.7109375" style="7" customWidth="1"/>
    <col min="7938" max="7938" width="17.7109375" style="7" customWidth="1"/>
    <col min="7939" max="7939" width="10.7109375" style="7" customWidth="1"/>
    <col min="7940" max="7940" width="11.42578125" style="7" customWidth="1"/>
    <col min="7941" max="7943" width="11.42578125" style="7" hidden="1"/>
    <col min="7944" max="7959" width="11.42578125" style="7" customWidth="1"/>
    <col min="7960" max="8174" width="11.42578125" style="7" hidden="1"/>
    <col min="8175" max="8175" width="3.5703125" style="7" customWidth="1"/>
    <col min="8176" max="8176" width="11.42578125" style="7" hidden="1"/>
    <col min="8177" max="8177" width="35.85546875" style="7" customWidth="1"/>
    <col min="8178" max="8178" width="23.5703125" style="7" customWidth="1"/>
    <col min="8179" max="8179" width="12.5703125" style="7" customWidth="1"/>
    <col min="8180" max="8180" width="17.7109375" style="7" customWidth="1"/>
    <col min="8181" max="8181" width="10.7109375" style="7" customWidth="1"/>
    <col min="8182" max="8182" width="17.7109375" style="7" customWidth="1"/>
    <col min="8183" max="8183" width="10.7109375" style="7" customWidth="1"/>
    <col min="8184" max="8184" width="17.7109375" style="7" customWidth="1"/>
    <col min="8185" max="8185" width="10.7109375" style="7" customWidth="1"/>
    <col min="8186" max="8186" width="17.7109375" style="7" customWidth="1"/>
    <col min="8187" max="8187" width="10.7109375" style="7" customWidth="1"/>
    <col min="8188" max="8188" width="17.7109375" style="7" customWidth="1"/>
    <col min="8189" max="8189" width="10.7109375" style="7" customWidth="1"/>
    <col min="8190" max="8190" width="17.7109375" style="7" customWidth="1"/>
    <col min="8191" max="8191" width="10.7109375" style="7" customWidth="1"/>
    <col min="8192" max="8192" width="17.7109375" style="7" customWidth="1"/>
    <col min="8193" max="8193" width="10.7109375" style="7" customWidth="1"/>
    <col min="8194" max="8194" width="17.7109375" style="7" customWidth="1"/>
    <col min="8195" max="8195" width="10.7109375" style="7" customWidth="1"/>
    <col min="8196" max="8196" width="11.42578125" style="7" customWidth="1"/>
    <col min="8197" max="8199" width="11.42578125" style="7" hidden="1"/>
    <col min="8200" max="8215" width="11.42578125" style="7" customWidth="1"/>
    <col min="8216" max="8430" width="11.42578125" style="7" hidden="1"/>
    <col min="8431" max="8431" width="3.5703125" style="7" customWidth="1"/>
    <col min="8432" max="8432" width="11.42578125" style="7" hidden="1"/>
    <col min="8433" max="8433" width="35.85546875" style="7" customWidth="1"/>
    <col min="8434" max="8434" width="23.5703125" style="7" customWidth="1"/>
    <col min="8435" max="8435" width="12.5703125" style="7" customWidth="1"/>
    <col min="8436" max="8436" width="17.7109375" style="7" customWidth="1"/>
    <col min="8437" max="8437" width="10.7109375" style="7" customWidth="1"/>
    <col min="8438" max="8438" width="17.7109375" style="7" customWidth="1"/>
    <col min="8439" max="8439" width="10.7109375" style="7" customWidth="1"/>
    <col min="8440" max="8440" width="17.7109375" style="7" customWidth="1"/>
    <col min="8441" max="8441" width="10.7109375" style="7" customWidth="1"/>
    <col min="8442" max="8442" width="17.7109375" style="7" customWidth="1"/>
    <col min="8443" max="8443" width="10.7109375" style="7" customWidth="1"/>
    <col min="8444" max="8444" width="17.7109375" style="7" customWidth="1"/>
    <col min="8445" max="8445" width="10.7109375" style="7" customWidth="1"/>
    <col min="8446" max="8446" width="17.7109375" style="7" customWidth="1"/>
    <col min="8447" max="8447" width="10.7109375" style="7" customWidth="1"/>
    <col min="8448" max="8448" width="17.7109375" style="7" customWidth="1"/>
    <col min="8449" max="8449" width="10.7109375" style="7" customWidth="1"/>
    <col min="8450" max="8450" width="17.7109375" style="7" customWidth="1"/>
    <col min="8451" max="8451" width="10.7109375" style="7" customWidth="1"/>
    <col min="8452" max="8452" width="11.42578125" style="7" customWidth="1"/>
    <col min="8453" max="8455" width="11.42578125" style="7" hidden="1"/>
    <col min="8456" max="8471" width="11.42578125" style="7" customWidth="1"/>
    <col min="8472" max="8686" width="11.42578125" style="7" hidden="1"/>
    <col min="8687" max="8687" width="3.5703125" style="7" customWidth="1"/>
    <col min="8688" max="8688" width="11.42578125" style="7" hidden="1"/>
    <col min="8689" max="8689" width="35.85546875" style="7" customWidth="1"/>
    <col min="8690" max="8690" width="23.5703125" style="7" customWidth="1"/>
    <col min="8691" max="8691" width="12.5703125" style="7" customWidth="1"/>
    <col min="8692" max="8692" width="17.7109375" style="7" customWidth="1"/>
    <col min="8693" max="8693" width="10.7109375" style="7" customWidth="1"/>
    <col min="8694" max="8694" width="17.7109375" style="7" customWidth="1"/>
    <col min="8695" max="8695" width="10.7109375" style="7" customWidth="1"/>
    <col min="8696" max="8696" width="17.7109375" style="7" customWidth="1"/>
    <col min="8697" max="8697" width="10.7109375" style="7" customWidth="1"/>
    <col min="8698" max="8698" width="17.7109375" style="7" customWidth="1"/>
    <col min="8699" max="8699" width="10.7109375" style="7" customWidth="1"/>
    <col min="8700" max="8700" width="17.7109375" style="7" customWidth="1"/>
    <col min="8701" max="8701" width="10.7109375" style="7" customWidth="1"/>
    <col min="8702" max="8702" width="17.7109375" style="7" customWidth="1"/>
    <col min="8703" max="8703" width="10.7109375" style="7" customWidth="1"/>
    <col min="8704" max="8704" width="17.7109375" style="7" customWidth="1"/>
    <col min="8705" max="8705" width="10.7109375" style="7" customWidth="1"/>
    <col min="8706" max="8706" width="17.7109375" style="7" customWidth="1"/>
    <col min="8707" max="8707" width="10.7109375" style="7" customWidth="1"/>
    <col min="8708" max="8708" width="11.42578125" style="7" customWidth="1"/>
    <col min="8709" max="8711" width="11.42578125" style="7" hidden="1"/>
    <col min="8712" max="8727" width="11.42578125" style="7" customWidth="1"/>
    <col min="8728" max="8942" width="11.42578125" style="7" hidden="1"/>
    <col min="8943" max="8943" width="3.5703125" style="7" customWidth="1"/>
    <col min="8944" max="8944" width="11.42578125" style="7" hidden="1"/>
    <col min="8945" max="8945" width="35.85546875" style="7" customWidth="1"/>
    <col min="8946" max="8946" width="23.5703125" style="7" customWidth="1"/>
    <col min="8947" max="8947" width="12.5703125" style="7" customWidth="1"/>
    <col min="8948" max="8948" width="17.7109375" style="7" customWidth="1"/>
    <col min="8949" max="8949" width="10.7109375" style="7" customWidth="1"/>
    <col min="8950" max="8950" width="17.7109375" style="7" customWidth="1"/>
    <col min="8951" max="8951" width="10.7109375" style="7" customWidth="1"/>
    <col min="8952" max="8952" width="17.7109375" style="7" customWidth="1"/>
    <col min="8953" max="8953" width="10.7109375" style="7" customWidth="1"/>
    <col min="8954" max="8954" width="17.7109375" style="7" customWidth="1"/>
    <col min="8955" max="8955" width="10.7109375" style="7" customWidth="1"/>
    <col min="8956" max="8956" width="17.7109375" style="7" customWidth="1"/>
    <col min="8957" max="8957" width="10.7109375" style="7" customWidth="1"/>
    <col min="8958" max="8958" width="17.7109375" style="7" customWidth="1"/>
    <col min="8959" max="8959" width="10.7109375" style="7" customWidth="1"/>
    <col min="8960" max="8960" width="17.7109375" style="7" customWidth="1"/>
    <col min="8961" max="8961" width="10.7109375" style="7" customWidth="1"/>
    <col min="8962" max="8962" width="17.7109375" style="7" customWidth="1"/>
    <col min="8963" max="8963" width="10.7109375" style="7" customWidth="1"/>
    <col min="8964" max="8964" width="11.42578125" style="7" customWidth="1"/>
    <col min="8965" max="8967" width="11.42578125" style="7" hidden="1"/>
    <col min="8968" max="8983" width="11.42578125" style="7" customWidth="1"/>
    <col min="8984" max="9198" width="11.42578125" style="7" hidden="1"/>
    <col min="9199" max="9199" width="3.5703125" style="7" customWidth="1"/>
    <col min="9200" max="9200" width="11.42578125" style="7" hidden="1"/>
    <col min="9201" max="9201" width="35.85546875" style="7" customWidth="1"/>
    <col min="9202" max="9202" width="23.5703125" style="7" customWidth="1"/>
    <col min="9203" max="9203" width="12.5703125" style="7" customWidth="1"/>
    <col min="9204" max="9204" width="17.7109375" style="7" customWidth="1"/>
    <col min="9205" max="9205" width="10.7109375" style="7" customWidth="1"/>
    <col min="9206" max="9206" width="17.7109375" style="7" customWidth="1"/>
    <col min="9207" max="9207" width="10.7109375" style="7" customWidth="1"/>
    <col min="9208" max="9208" width="17.7109375" style="7" customWidth="1"/>
    <col min="9209" max="9209" width="10.7109375" style="7" customWidth="1"/>
    <col min="9210" max="9210" width="17.7109375" style="7" customWidth="1"/>
    <col min="9211" max="9211" width="10.7109375" style="7" customWidth="1"/>
    <col min="9212" max="9212" width="17.7109375" style="7" customWidth="1"/>
    <col min="9213" max="9213" width="10.7109375" style="7" customWidth="1"/>
    <col min="9214" max="9214" width="17.7109375" style="7" customWidth="1"/>
    <col min="9215" max="9215" width="10.7109375" style="7" customWidth="1"/>
    <col min="9216" max="9216" width="17.7109375" style="7" customWidth="1"/>
    <col min="9217" max="9217" width="10.7109375" style="7" customWidth="1"/>
    <col min="9218" max="9218" width="17.7109375" style="7" customWidth="1"/>
    <col min="9219" max="9219" width="10.7109375" style="7" customWidth="1"/>
    <col min="9220" max="9220" width="11.42578125" style="7" customWidth="1"/>
    <col min="9221" max="9223" width="11.42578125" style="7" hidden="1"/>
    <col min="9224" max="9239" width="11.42578125" style="7" customWidth="1"/>
    <col min="9240" max="9454" width="11.42578125" style="7" hidden="1"/>
    <col min="9455" max="9455" width="3.5703125" style="7" customWidth="1"/>
    <col min="9456" max="9456" width="11.42578125" style="7" hidden="1"/>
    <col min="9457" max="9457" width="35.85546875" style="7" customWidth="1"/>
    <col min="9458" max="9458" width="23.5703125" style="7" customWidth="1"/>
    <col min="9459" max="9459" width="12.5703125" style="7" customWidth="1"/>
    <col min="9460" max="9460" width="17.7109375" style="7" customWidth="1"/>
    <col min="9461" max="9461" width="10.7109375" style="7" customWidth="1"/>
    <col min="9462" max="9462" width="17.7109375" style="7" customWidth="1"/>
    <col min="9463" max="9463" width="10.7109375" style="7" customWidth="1"/>
    <col min="9464" max="9464" width="17.7109375" style="7" customWidth="1"/>
    <col min="9465" max="9465" width="10.7109375" style="7" customWidth="1"/>
    <col min="9466" max="9466" width="17.7109375" style="7" customWidth="1"/>
    <col min="9467" max="9467" width="10.7109375" style="7" customWidth="1"/>
    <col min="9468" max="9468" width="17.7109375" style="7" customWidth="1"/>
    <col min="9469" max="9469" width="10.7109375" style="7" customWidth="1"/>
    <col min="9470" max="9470" width="17.7109375" style="7" customWidth="1"/>
    <col min="9471" max="9471" width="10.7109375" style="7" customWidth="1"/>
    <col min="9472" max="9472" width="17.7109375" style="7" customWidth="1"/>
    <col min="9473" max="9473" width="10.7109375" style="7" customWidth="1"/>
    <col min="9474" max="9474" width="17.7109375" style="7" customWidth="1"/>
    <col min="9475" max="9475" width="10.7109375" style="7" customWidth="1"/>
    <col min="9476" max="9476" width="11.42578125" style="7" customWidth="1"/>
    <col min="9477" max="9479" width="11.42578125" style="7" hidden="1"/>
    <col min="9480" max="9495" width="11.42578125" style="7" customWidth="1"/>
    <col min="9496" max="9710" width="11.42578125" style="7" hidden="1"/>
    <col min="9711" max="9711" width="3.5703125" style="7" customWidth="1"/>
    <col min="9712" max="9712" width="11.42578125" style="7" hidden="1"/>
    <col min="9713" max="9713" width="35.85546875" style="7" customWidth="1"/>
    <col min="9714" max="9714" width="23.5703125" style="7" customWidth="1"/>
    <col min="9715" max="9715" width="12.5703125" style="7" customWidth="1"/>
    <col min="9716" max="9716" width="17.7109375" style="7" customWidth="1"/>
    <col min="9717" max="9717" width="10.7109375" style="7" customWidth="1"/>
    <col min="9718" max="9718" width="17.7109375" style="7" customWidth="1"/>
    <col min="9719" max="9719" width="10.7109375" style="7" customWidth="1"/>
    <col min="9720" max="9720" width="17.7109375" style="7" customWidth="1"/>
    <col min="9721" max="9721" width="10.7109375" style="7" customWidth="1"/>
    <col min="9722" max="9722" width="17.7109375" style="7" customWidth="1"/>
    <col min="9723" max="9723" width="10.7109375" style="7" customWidth="1"/>
    <col min="9724" max="9724" width="17.7109375" style="7" customWidth="1"/>
    <col min="9725" max="9725" width="10.7109375" style="7" customWidth="1"/>
    <col min="9726" max="9726" width="17.7109375" style="7" customWidth="1"/>
    <col min="9727" max="9727" width="10.7109375" style="7" customWidth="1"/>
    <col min="9728" max="9728" width="17.7109375" style="7" customWidth="1"/>
    <col min="9729" max="9729" width="10.7109375" style="7" customWidth="1"/>
    <col min="9730" max="9730" width="17.7109375" style="7" customWidth="1"/>
    <col min="9731" max="9731" width="10.7109375" style="7" customWidth="1"/>
    <col min="9732" max="9732" width="11.42578125" style="7" customWidth="1"/>
    <col min="9733" max="9735" width="11.42578125" style="7" hidden="1"/>
    <col min="9736" max="9751" width="11.42578125" style="7" customWidth="1"/>
    <col min="9752" max="9966" width="11.42578125" style="7" hidden="1"/>
    <col min="9967" max="9967" width="3.5703125" style="7" customWidth="1"/>
    <col min="9968" max="9968" width="11.42578125" style="7" hidden="1"/>
    <col min="9969" max="9969" width="35.85546875" style="7" customWidth="1"/>
    <col min="9970" max="9970" width="23.5703125" style="7" customWidth="1"/>
    <col min="9971" max="9971" width="12.5703125" style="7" customWidth="1"/>
    <col min="9972" max="9972" width="17.7109375" style="7" customWidth="1"/>
    <col min="9973" max="9973" width="10.7109375" style="7" customWidth="1"/>
    <col min="9974" max="9974" width="17.7109375" style="7" customWidth="1"/>
    <col min="9975" max="9975" width="10.7109375" style="7" customWidth="1"/>
    <col min="9976" max="9976" width="17.7109375" style="7" customWidth="1"/>
    <col min="9977" max="9977" width="10.7109375" style="7" customWidth="1"/>
    <col min="9978" max="9978" width="17.7109375" style="7" customWidth="1"/>
    <col min="9979" max="9979" width="10.7109375" style="7" customWidth="1"/>
    <col min="9980" max="9980" width="17.7109375" style="7" customWidth="1"/>
    <col min="9981" max="9981" width="10.7109375" style="7" customWidth="1"/>
    <col min="9982" max="9982" width="17.7109375" style="7" customWidth="1"/>
    <col min="9983" max="9983" width="10.7109375" style="7" customWidth="1"/>
    <col min="9984" max="9984" width="17.7109375" style="7" customWidth="1"/>
    <col min="9985" max="9985" width="10.7109375" style="7" customWidth="1"/>
    <col min="9986" max="9986" width="17.7109375" style="7" customWidth="1"/>
    <col min="9987" max="9987" width="10.7109375" style="7" customWidth="1"/>
    <col min="9988" max="9988" width="11.42578125" style="7" customWidth="1"/>
    <col min="9989" max="9991" width="11.42578125" style="7" hidden="1"/>
    <col min="9992" max="10007" width="11.42578125" style="7" customWidth="1"/>
    <col min="10008" max="10222" width="11.42578125" style="7" hidden="1"/>
    <col min="10223" max="10223" width="3.5703125" style="7" customWidth="1"/>
    <col min="10224" max="10224" width="11.42578125" style="7" hidden="1"/>
    <col min="10225" max="10225" width="35.85546875" style="7" customWidth="1"/>
    <col min="10226" max="10226" width="23.5703125" style="7" customWidth="1"/>
    <col min="10227" max="10227" width="12.5703125" style="7" customWidth="1"/>
    <col min="10228" max="10228" width="17.7109375" style="7" customWidth="1"/>
    <col min="10229" max="10229" width="10.7109375" style="7" customWidth="1"/>
    <col min="10230" max="10230" width="17.7109375" style="7" customWidth="1"/>
    <col min="10231" max="10231" width="10.7109375" style="7" customWidth="1"/>
    <col min="10232" max="10232" width="17.7109375" style="7" customWidth="1"/>
    <col min="10233" max="10233" width="10.7109375" style="7" customWidth="1"/>
    <col min="10234" max="10234" width="17.7109375" style="7" customWidth="1"/>
    <col min="10235" max="10235" width="10.7109375" style="7" customWidth="1"/>
    <col min="10236" max="10236" width="17.7109375" style="7" customWidth="1"/>
    <col min="10237" max="10237" width="10.7109375" style="7" customWidth="1"/>
    <col min="10238" max="10238" width="17.7109375" style="7" customWidth="1"/>
    <col min="10239" max="10239" width="10.7109375" style="7" customWidth="1"/>
    <col min="10240" max="10240" width="17.7109375" style="7" customWidth="1"/>
    <col min="10241" max="10241" width="10.7109375" style="7" customWidth="1"/>
    <col min="10242" max="10242" width="17.7109375" style="7" customWidth="1"/>
    <col min="10243" max="10243" width="10.7109375" style="7" customWidth="1"/>
    <col min="10244" max="10244" width="11.42578125" style="7" customWidth="1"/>
    <col min="10245" max="10247" width="11.42578125" style="7" hidden="1"/>
    <col min="10248" max="10263" width="11.42578125" style="7" customWidth="1"/>
    <col min="10264" max="10478" width="11.42578125" style="7" hidden="1"/>
    <col min="10479" max="10479" width="3.5703125" style="7" customWidth="1"/>
    <col min="10480" max="10480" width="11.42578125" style="7" hidden="1"/>
    <col min="10481" max="10481" width="35.85546875" style="7" customWidth="1"/>
    <col min="10482" max="10482" width="23.5703125" style="7" customWidth="1"/>
    <col min="10483" max="10483" width="12.5703125" style="7" customWidth="1"/>
    <col min="10484" max="10484" width="17.7109375" style="7" customWidth="1"/>
    <col min="10485" max="10485" width="10.7109375" style="7" customWidth="1"/>
    <col min="10486" max="10486" width="17.7109375" style="7" customWidth="1"/>
    <col min="10487" max="10487" width="10.7109375" style="7" customWidth="1"/>
    <col min="10488" max="10488" width="17.7109375" style="7" customWidth="1"/>
    <col min="10489" max="10489" width="10.7109375" style="7" customWidth="1"/>
    <col min="10490" max="10490" width="17.7109375" style="7" customWidth="1"/>
    <col min="10491" max="10491" width="10.7109375" style="7" customWidth="1"/>
    <col min="10492" max="10492" width="17.7109375" style="7" customWidth="1"/>
    <col min="10493" max="10493" width="10.7109375" style="7" customWidth="1"/>
    <col min="10494" max="10494" width="17.7109375" style="7" customWidth="1"/>
    <col min="10495" max="10495" width="10.7109375" style="7" customWidth="1"/>
    <col min="10496" max="10496" width="17.7109375" style="7" customWidth="1"/>
    <col min="10497" max="10497" width="10.7109375" style="7" customWidth="1"/>
    <col min="10498" max="10498" width="17.7109375" style="7" customWidth="1"/>
    <col min="10499" max="10499" width="10.7109375" style="7" customWidth="1"/>
    <col min="10500" max="10500" width="11.42578125" style="7" customWidth="1"/>
    <col min="10501" max="10503" width="11.42578125" style="7" hidden="1"/>
    <col min="10504" max="10519" width="11.42578125" style="7" customWidth="1"/>
    <col min="10520" max="10734" width="11.42578125" style="7" hidden="1"/>
    <col min="10735" max="10735" width="3.5703125" style="7" customWidth="1"/>
    <col min="10736" max="10736" width="11.42578125" style="7" hidden="1"/>
    <col min="10737" max="10737" width="35.85546875" style="7" customWidth="1"/>
    <col min="10738" max="10738" width="23.5703125" style="7" customWidth="1"/>
    <col min="10739" max="10739" width="12.5703125" style="7" customWidth="1"/>
    <col min="10740" max="10740" width="17.7109375" style="7" customWidth="1"/>
    <col min="10741" max="10741" width="10.7109375" style="7" customWidth="1"/>
    <col min="10742" max="10742" width="17.7109375" style="7" customWidth="1"/>
    <col min="10743" max="10743" width="10.7109375" style="7" customWidth="1"/>
    <col min="10744" max="10744" width="17.7109375" style="7" customWidth="1"/>
    <col min="10745" max="10745" width="10.7109375" style="7" customWidth="1"/>
    <col min="10746" max="10746" width="17.7109375" style="7" customWidth="1"/>
    <col min="10747" max="10747" width="10.7109375" style="7" customWidth="1"/>
    <col min="10748" max="10748" width="17.7109375" style="7" customWidth="1"/>
    <col min="10749" max="10749" width="10.7109375" style="7" customWidth="1"/>
    <col min="10750" max="10750" width="17.7109375" style="7" customWidth="1"/>
    <col min="10751" max="10751" width="10.7109375" style="7" customWidth="1"/>
    <col min="10752" max="10752" width="17.7109375" style="7" customWidth="1"/>
    <col min="10753" max="10753" width="10.7109375" style="7" customWidth="1"/>
    <col min="10754" max="10754" width="17.7109375" style="7" customWidth="1"/>
    <col min="10755" max="10755" width="10.7109375" style="7" customWidth="1"/>
    <col min="10756" max="10756" width="11.42578125" style="7" customWidth="1"/>
    <col min="10757" max="10759" width="11.42578125" style="7" hidden="1"/>
    <col min="10760" max="10775" width="11.42578125" style="7" customWidth="1"/>
    <col min="10776" max="10990" width="11.42578125" style="7" hidden="1"/>
    <col min="10991" max="10991" width="3.5703125" style="7" customWidth="1"/>
    <col min="10992" max="10992" width="11.42578125" style="7" hidden="1"/>
    <col min="10993" max="10993" width="35.85546875" style="7" customWidth="1"/>
    <col min="10994" max="10994" width="23.5703125" style="7" customWidth="1"/>
    <col min="10995" max="10995" width="12.5703125" style="7" customWidth="1"/>
    <col min="10996" max="10996" width="17.7109375" style="7" customWidth="1"/>
    <col min="10997" max="10997" width="10.7109375" style="7" customWidth="1"/>
    <col min="10998" max="10998" width="17.7109375" style="7" customWidth="1"/>
    <col min="10999" max="10999" width="10.7109375" style="7" customWidth="1"/>
    <col min="11000" max="11000" width="17.7109375" style="7" customWidth="1"/>
    <col min="11001" max="11001" width="10.7109375" style="7" customWidth="1"/>
    <col min="11002" max="11002" width="17.7109375" style="7" customWidth="1"/>
    <col min="11003" max="11003" width="10.7109375" style="7" customWidth="1"/>
    <col min="11004" max="11004" width="17.7109375" style="7" customWidth="1"/>
    <col min="11005" max="11005" width="10.7109375" style="7" customWidth="1"/>
    <col min="11006" max="11006" width="17.7109375" style="7" customWidth="1"/>
    <col min="11007" max="11007" width="10.7109375" style="7" customWidth="1"/>
    <col min="11008" max="11008" width="17.7109375" style="7" customWidth="1"/>
    <col min="11009" max="11009" width="10.7109375" style="7" customWidth="1"/>
    <col min="11010" max="11010" width="17.7109375" style="7" customWidth="1"/>
    <col min="11011" max="11011" width="10.7109375" style="7" customWidth="1"/>
    <col min="11012" max="11012" width="11.42578125" style="7" customWidth="1"/>
    <col min="11013" max="11015" width="11.42578125" style="7" hidden="1"/>
    <col min="11016" max="11031" width="11.42578125" style="7" customWidth="1"/>
    <col min="11032" max="11246" width="11.42578125" style="7" hidden="1"/>
    <col min="11247" max="11247" width="3.5703125" style="7" customWidth="1"/>
    <col min="11248" max="11248" width="11.42578125" style="7" hidden="1"/>
    <col min="11249" max="11249" width="35.85546875" style="7" customWidth="1"/>
    <col min="11250" max="11250" width="23.5703125" style="7" customWidth="1"/>
    <col min="11251" max="11251" width="12.5703125" style="7" customWidth="1"/>
    <col min="11252" max="11252" width="17.7109375" style="7" customWidth="1"/>
    <col min="11253" max="11253" width="10.7109375" style="7" customWidth="1"/>
    <col min="11254" max="11254" width="17.7109375" style="7" customWidth="1"/>
    <col min="11255" max="11255" width="10.7109375" style="7" customWidth="1"/>
    <col min="11256" max="11256" width="17.7109375" style="7" customWidth="1"/>
    <col min="11257" max="11257" width="10.7109375" style="7" customWidth="1"/>
    <col min="11258" max="11258" width="17.7109375" style="7" customWidth="1"/>
    <col min="11259" max="11259" width="10.7109375" style="7" customWidth="1"/>
    <col min="11260" max="11260" width="17.7109375" style="7" customWidth="1"/>
    <col min="11261" max="11261" width="10.7109375" style="7" customWidth="1"/>
    <col min="11262" max="11262" width="17.7109375" style="7" customWidth="1"/>
    <col min="11263" max="11263" width="10.7109375" style="7" customWidth="1"/>
    <col min="11264" max="11264" width="17.7109375" style="7" customWidth="1"/>
    <col min="11265" max="11265" width="10.7109375" style="7" customWidth="1"/>
    <col min="11266" max="11266" width="17.7109375" style="7" customWidth="1"/>
    <col min="11267" max="11267" width="10.7109375" style="7" customWidth="1"/>
    <col min="11268" max="11268" width="11.42578125" style="7" customWidth="1"/>
    <col min="11269" max="11271" width="11.42578125" style="7" hidden="1"/>
    <col min="11272" max="11287" width="11.42578125" style="7" customWidth="1"/>
    <col min="11288" max="11502" width="11.42578125" style="7" hidden="1"/>
    <col min="11503" max="11503" width="3.5703125" style="7" customWidth="1"/>
    <col min="11504" max="11504" width="11.42578125" style="7" hidden="1"/>
    <col min="11505" max="11505" width="35.85546875" style="7" customWidth="1"/>
    <col min="11506" max="11506" width="23.5703125" style="7" customWidth="1"/>
    <col min="11507" max="11507" width="12.5703125" style="7" customWidth="1"/>
    <col min="11508" max="11508" width="17.7109375" style="7" customWidth="1"/>
    <col min="11509" max="11509" width="10.7109375" style="7" customWidth="1"/>
    <col min="11510" max="11510" width="17.7109375" style="7" customWidth="1"/>
    <col min="11511" max="11511" width="10.7109375" style="7" customWidth="1"/>
    <col min="11512" max="11512" width="17.7109375" style="7" customWidth="1"/>
    <col min="11513" max="11513" width="10.7109375" style="7" customWidth="1"/>
    <col min="11514" max="11514" width="17.7109375" style="7" customWidth="1"/>
    <col min="11515" max="11515" width="10.7109375" style="7" customWidth="1"/>
    <col min="11516" max="11516" width="17.7109375" style="7" customWidth="1"/>
    <col min="11517" max="11517" width="10.7109375" style="7" customWidth="1"/>
    <col min="11518" max="11518" width="17.7109375" style="7" customWidth="1"/>
    <col min="11519" max="11519" width="10.7109375" style="7" customWidth="1"/>
    <col min="11520" max="11520" width="17.7109375" style="7" customWidth="1"/>
    <col min="11521" max="11521" width="10.7109375" style="7" customWidth="1"/>
    <col min="11522" max="11522" width="17.7109375" style="7" customWidth="1"/>
    <col min="11523" max="11523" width="10.7109375" style="7" customWidth="1"/>
    <col min="11524" max="11524" width="11.42578125" style="7" customWidth="1"/>
    <col min="11525" max="11527" width="11.42578125" style="7" hidden="1"/>
    <col min="11528" max="11543" width="11.42578125" style="7" customWidth="1"/>
    <col min="11544" max="11758" width="11.42578125" style="7" hidden="1"/>
    <col min="11759" max="11759" width="3.5703125" style="7" customWidth="1"/>
    <col min="11760" max="11760" width="11.42578125" style="7" hidden="1"/>
    <col min="11761" max="11761" width="35.85546875" style="7" customWidth="1"/>
    <col min="11762" max="11762" width="23.5703125" style="7" customWidth="1"/>
    <col min="11763" max="11763" width="12.5703125" style="7" customWidth="1"/>
    <col min="11764" max="11764" width="17.7109375" style="7" customWidth="1"/>
    <col min="11765" max="11765" width="10.7109375" style="7" customWidth="1"/>
    <col min="11766" max="11766" width="17.7109375" style="7" customWidth="1"/>
    <col min="11767" max="11767" width="10.7109375" style="7" customWidth="1"/>
    <col min="11768" max="11768" width="17.7109375" style="7" customWidth="1"/>
    <col min="11769" max="11769" width="10.7109375" style="7" customWidth="1"/>
    <col min="11770" max="11770" width="17.7109375" style="7" customWidth="1"/>
    <col min="11771" max="11771" width="10.7109375" style="7" customWidth="1"/>
    <col min="11772" max="11772" width="17.7109375" style="7" customWidth="1"/>
    <col min="11773" max="11773" width="10.7109375" style="7" customWidth="1"/>
    <col min="11774" max="11774" width="17.7109375" style="7" customWidth="1"/>
    <col min="11775" max="11775" width="10.7109375" style="7" customWidth="1"/>
    <col min="11776" max="11776" width="17.7109375" style="7" customWidth="1"/>
    <col min="11777" max="11777" width="10.7109375" style="7" customWidth="1"/>
    <col min="11778" max="11778" width="17.7109375" style="7" customWidth="1"/>
    <col min="11779" max="11779" width="10.7109375" style="7" customWidth="1"/>
    <col min="11780" max="11780" width="11.42578125" style="7" customWidth="1"/>
    <col min="11781" max="11783" width="11.42578125" style="7" hidden="1"/>
    <col min="11784" max="11799" width="11.42578125" style="7" customWidth="1"/>
    <col min="11800" max="12014" width="11.42578125" style="7" hidden="1"/>
    <col min="12015" max="12015" width="3.5703125" style="7" customWidth="1"/>
    <col min="12016" max="12016" width="11.42578125" style="7" hidden="1"/>
    <col min="12017" max="12017" width="35.85546875" style="7" customWidth="1"/>
    <col min="12018" max="12018" width="23.5703125" style="7" customWidth="1"/>
    <col min="12019" max="12019" width="12.5703125" style="7" customWidth="1"/>
    <col min="12020" max="12020" width="17.7109375" style="7" customWidth="1"/>
    <col min="12021" max="12021" width="10.7109375" style="7" customWidth="1"/>
    <col min="12022" max="12022" width="17.7109375" style="7" customWidth="1"/>
    <col min="12023" max="12023" width="10.7109375" style="7" customWidth="1"/>
    <col min="12024" max="12024" width="17.7109375" style="7" customWidth="1"/>
    <col min="12025" max="12025" width="10.7109375" style="7" customWidth="1"/>
    <col min="12026" max="12026" width="17.7109375" style="7" customWidth="1"/>
    <col min="12027" max="12027" width="10.7109375" style="7" customWidth="1"/>
    <col min="12028" max="12028" width="17.7109375" style="7" customWidth="1"/>
    <col min="12029" max="12029" width="10.7109375" style="7" customWidth="1"/>
    <col min="12030" max="12030" width="17.7109375" style="7" customWidth="1"/>
    <col min="12031" max="12031" width="10.7109375" style="7" customWidth="1"/>
    <col min="12032" max="12032" width="17.7109375" style="7" customWidth="1"/>
    <col min="12033" max="12033" width="10.7109375" style="7" customWidth="1"/>
    <col min="12034" max="12034" width="17.7109375" style="7" customWidth="1"/>
    <col min="12035" max="12035" width="10.7109375" style="7" customWidth="1"/>
    <col min="12036" max="12036" width="11.42578125" style="7" customWidth="1"/>
    <col min="12037" max="12039" width="11.42578125" style="7" hidden="1"/>
    <col min="12040" max="12055" width="11.42578125" style="7" customWidth="1"/>
    <col min="12056" max="12270" width="11.42578125" style="7" hidden="1"/>
    <col min="12271" max="12271" width="3.5703125" style="7" customWidth="1"/>
    <col min="12272" max="12272" width="11.42578125" style="7" hidden="1"/>
    <col min="12273" max="12273" width="35.85546875" style="7" customWidth="1"/>
    <col min="12274" max="12274" width="23.5703125" style="7" customWidth="1"/>
    <col min="12275" max="12275" width="12.5703125" style="7" customWidth="1"/>
    <col min="12276" max="12276" width="17.7109375" style="7" customWidth="1"/>
    <col min="12277" max="12277" width="10.7109375" style="7" customWidth="1"/>
    <col min="12278" max="12278" width="17.7109375" style="7" customWidth="1"/>
    <col min="12279" max="12279" width="10.7109375" style="7" customWidth="1"/>
    <col min="12280" max="12280" width="17.7109375" style="7" customWidth="1"/>
    <col min="12281" max="12281" width="10.7109375" style="7" customWidth="1"/>
    <col min="12282" max="12282" width="17.7109375" style="7" customWidth="1"/>
    <col min="12283" max="12283" width="10.7109375" style="7" customWidth="1"/>
    <col min="12284" max="12284" width="17.7109375" style="7" customWidth="1"/>
    <col min="12285" max="12285" width="10.7109375" style="7" customWidth="1"/>
    <col min="12286" max="12286" width="17.7109375" style="7" customWidth="1"/>
    <col min="12287" max="12287" width="10.7109375" style="7" customWidth="1"/>
    <col min="12288" max="12288" width="17.7109375" style="7" customWidth="1"/>
    <col min="12289" max="12289" width="10.7109375" style="7" customWidth="1"/>
    <col min="12290" max="12290" width="17.7109375" style="7" customWidth="1"/>
    <col min="12291" max="12291" width="10.7109375" style="7" customWidth="1"/>
    <col min="12292" max="12292" width="11.42578125" style="7" customWidth="1"/>
    <col min="12293" max="12295" width="11.42578125" style="7" hidden="1"/>
    <col min="12296" max="12311" width="11.42578125" style="7" customWidth="1"/>
    <col min="12312" max="12526" width="11.42578125" style="7" hidden="1"/>
    <col min="12527" max="12527" width="3.5703125" style="7" customWidth="1"/>
    <col min="12528" max="12528" width="11.42578125" style="7" hidden="1"/>
    <col min="12529" max="12529" width="35.85546875" style="7" customWidth="1"/>
    <col min="12530" max="12530" width="23.5703125" style="7" customWidth="1"/>
    <col min="12531" max="12531" width="12.5703125" style="7" customWidth="1"/>
    <col min="12532" max="12532" width="17.7109375" style="7" customWidth="1"/>
    <col min="12533" max="12533" width="10.7109375" style="7" customWidth="1"/>
    <col min="12534" max="12534" width="17.7109375" style="7" customWidth="1"/>
    <col min="12535" max="12535" width="10.7109375" style="7" customWidth="1"/>
    <col min="12536" max="12536" width="17.7109375" style="7" customWidth="1"/>
    <col min="12537" max="12537" width="10.7109375" style="7" customWidth="1"/>
    <col min="12538" max="12538" width="17.7109375" style="7" customWidth="1"/>
    <col min="12539" max="12539" width="10.7109375" style="7" customWidth="1"/>
    <col min="12540" max="12540" width="17.7109375" style="7" customWidth="1"/>
    <col min="12541" max="12541" width="10.7109375" style="7" customWidth="1"/>
    <col min="12542" max="12542" width="17.7109375" style="7" customWidth="1"/>
    <col min="12543" max="12543" width="10.7109375" style="7" customWidth="1"/>
    <col min="12544" max="12544" width="17.7109375" style="7" customWidth="1"/>
    <col min="12545" max="12545" width="10.7109375" style="7" customWidth="1"/>
    <col min="12546" max="12546" width="17.7109375" style="7" customWidth="1"/>
    <col min="12547" max="12547" width="10.7109375" style="7" customWidth="1"/>
    <col min="12548" max="12548" width="11.42578125" style="7" customWidth="1"/>
    <col min="12549" max="12551" width="11.42578125" style="7" hidden="1"/>
    <col min="12552" max="12567" width="11.42578125" style="7" customWidth="1"/>
    <col min="12568" max="12782" width="11.42578125" style="7" hidden="1"/>
    <col min="12783" max="12783" width="3.5703125" style="7" customWidth="1"/>
    <col min="12784" max="12784" width="11.42578125" style="7" hidden="1"/>
    <col min="12785" max="12785" width="35.85546875" style="7" customWidth="1"/>
    <col min="12786" max="12786" width="23.5703125" style="7" customWidth="1"/>
    <col min="12787" max="12787" width="12.5703125" style="7" customWidth="1"/>
    <col min="12788" max="12788" width="17.7109375" style="7" customWidth="1"/>
    <col min="12789" max="12789" width="10.7109375" style="7" customWidth="1"/>
    <col min="12790" max="12790" width="17.7109375" style="7" customWidth="1"/>
    <col min="12791" max="12791" width="10.7109375" style="7" customWidth="1"/>
    <col min="12792" max="12792" width="17.7109375" style="7" customWidth="1"/>
    <col min="12793" max="12793" width="10.7109375" style="7" customWidth="1"/>
    <col min="12794" max="12794" width="17.7109375" style="7" customWidth="1"/>
    <col min="12795" max="12795" width="10.7109375" style="7" customWidth="1"/>
    <col min="12796" max="12796" width="17.7109375" style="7" customWidth="1"/>
    <col min="12797" max="12797" width="10.7109375" style="7" customWidth="1"/>
    <col min="12798" max="12798" width="17.7109375" style="7" customWidth="1"/>
    <col min="12799" max="12799" width="10.7109375" style="7" customWidth="1"/>
    <col min="12800" max="12800" width="17.7109375" style="7" customWidth="1"/>
    <col min="12801" max="12801" width="10.7109375" style="7" customWidth="1"/>
    <col min="12802" max="12802" width="17.7109375" style="7" customWidth="1"/>
    <col min="12803" max="12803" width="10.7109375" style="7" customWidth="1"/>
    <col min="12804" max="12804" width="11.42578125" style="7" customWidth="1"/>
    <col min="12805" max="12807" width="11.42578125" style="7" hidden="1"/>
    <col min="12808" max="12823" width="11.42578125" style="7" customWidth="1"/>
    <col min="12824" max="13038" width="11.42578125" style="7" hidden="1"/>
    <col min="13039" max="13039" width="3.5703125" style="7" customWidth="1"/>
    <col min="13040" max="13040" width="11.42578125" style="7" hidden="1"/>
    <col min="13041" max="13041" width="35.85546875" style="7" customWidth="1"/>
    <col min="13042" max="13042" width="23.5703125" style="7" customWidth="1"/>
    <col min="13043" max="13043" width="12.5703125" style="7" customWidth="1"/>
    <col min="13044" max="13044" width="17.7109375" style="7" customWidth="1"/>
    <col min="13045" max="13045" width="10.7109375" style="7" customWidth="1"/>
    <col min="13046" max="13046" width="17.7109375" style="7" customWidth="1"/>
    <col min="13047" max="13047" width="10.7109375" style="7" customWidth="1"/>
    <col min="13048" max="13048" width="17.7109375" style="7" customWidth="1"/>
    <col min="13049" max="13049" width="10.7109375" style="7" customWidth="1"/>
    <col min="13050" max="13050" width="17.7109375" style="7" customWidth="1"/>
    <col min="13051" max="13051" width="10.7109375" style="7" customWidth="1"/>
    <col min="13052" max="13052" width="17.7109375" style="7" customWidth="1"/>
    <col min="13053" max="13053" width="10.7109375" style="7" customWidth="1"/>
    <col min="13054" max="13054" width="17.7109375" style="7" customWidth="1"/>
    <col min="13055" max="13055" width="10.7109375" style="7" customWidth="1"/>
    <col min="13056" max="13056" width="17.7109375" style="7" customWidth="1"/>
    <col min="13057" max="13057" width="10.7109375" style="7" customWidth="1"/>
    <col min="13058" max="13058" width="17.7109375" style="7" customWidth="1"/>
    <col min="13059" max="13059" width="10.7109375" style="7" customWidth="1"/>
    <col min="13060" max="13060" width="11.42578125" style="7" customWidth="1"/>
    <col min="13061" max="13063" width="11.42578125" style="7" hidden="1"/>
    <col min="13064" max="13079" width="11.42578125" style="7" customWidth="1"/>
    <col min="13080" max="13294" width="11.42578125" style="7" hidden="1"/>
    <col min="13295" max="13295" width="3.5703125" style="7" customWidth="1"/>
    <col min="13296" max="13296" width="11.42578125" style="7" hidden="1"/>
    <col min="13297" max="13297" width="35.85546875" style="7" customWidth="1"/>
    <col min="13298" max="13298" width="23.5703125" style="7" customWidth="1"/>
    <col min="13299" max="13299" width="12.5703125" style="7" customWidth="1"/>
    <col min="13300" max="13300" width="17.7109375" style="7" customWidth="1"/>
    <col min="13301" max="13301" width="10.7109375" style="7" customWidth="1"/>
    <col min="13302" max="13302" width="17.7109375" style="7" customWidth="1"/>
    <col min="13303" max="13303" width="10.7109375" style="7" customWidth="1"/>
    <col min="13304" max="13304" width="17.7109375" style="7" customWidth="1"/>
    <col min="13305" max="13305" width="10.7109375" style="7" customWidth="1"/>
    <col min="13306" max="13306" width="17.7109375" style="7" customWidth="1"/>
    <col min="13307" max="13307" width="10.7109375" style="7" customWidth="1"/>
    <col min="13308" max="13308" width="17.7109375" style="7" customWidth="1"/>
    <col min="13309" max="13309" width="10.7109375" style="7" customWidth="1"/>
    <col min="13310" max="13310" width="17.7109375" style="7" customWidth="1"/>
    <col min="13311" max="13311" width="10.7109375" style="7" customWidth="1"/>
    <col min="13312" max="13312" width="17.7109375" style="7" customWidth="1"/>
    <col min="13313" max="13313" width="10.7109375" style="7" customWidth="1"/>
    <col min="13314" max="13314" width="17.7109375" style="7" customWidth="1"/>
    <col min="13315" max="13315" width="10.7109375" style="7" customWidth="1"/>
    <col min="13316" max="13316" width="11.42578125" style="7" customWidth="1"/>
    <col min="13317" max="13319" width="11.42578125" style="7" hidden="1"/>
    <col min="13320" max="13335" width="11.42578125" style="7" customWidth="1"/>
    <col min="13336" max="13550" width="11.42578125" style="7" hidden="1"/>
    <col min="13551" max="13551" width="3.5703125" style="7" customWidth="1"/>
    <col min="13552" max="13552" width="11.42578125" style="7" hidden="1"/>
    <col min="13553" max="13553" width="35.85546875" style="7" customWidth="1"/>
    <col min="13554" max="13554" width="23.5703125" style="7" customWidth="1"/>
    <col min="13555" max="13555" width="12.5703125" style="7" customWidth="1"/>
    <col min="13556" max="13556" width="17.7109375" style="7" customWidth="1"/>
    <col min="13557" max="13557" width="10.7109375" style="7" customWidth="1"/>
    <col min="13558" max="13558" width="17.7109375" style="7" customWidth="1"/>
    <col min="13559" max="13559" width="10.7109375" style="7" customWidth="1"/>
    <col min="13560" max="13560" width="17.7109375" style="7" customWidth="1"/>
    <col min="13561" max="13561" width="10.7109375" style="7" customWidth="1"/>
    <col min="13562" max="13562" width="17.7109375" style="7" customWidth="1"/>
    <col min="13563" max="13563" width="10.7109375" style="7" customWidth="1"/>
    <col min="13564" max="13564" width="17.7109375" style="7" customWidth="1"/>
    <col min="13565" max="13565" width="10.7109375" style="7" customWidth="1"/>
    <col min="13566" max="13566" width="17.7109375" style="7" customWidth="1"/>
    <col min="13567" max="13567" width="10.7109375" style="7" customWidth="1"/>
    <col min="13568" max="13568" width="17.7109375" style="7" customWidth="1"/>
    <col min="13569" max="13569" width="10.7109375" style="7" customWidth="1"/>
    <col min="13570" max="13570" width="17.7109375" style="7" customWidth="1"/>
    <col min="13571" max="13571" width="10.7109375" style="7" customWidth="1"/>
    <col min="13572" max="13572" width="11.42578125" style="7" customWidth="1"/>
    <col min="13573" max="13575" width="11.42578125" style="7" hidden="1"/>
    <col min="13576" max="13591" width="11.42578125" style="7" customWidth="1"/>
    <col min="13592" max="13806" width="11.42578125" style="7" hidden="1"/>
    <col min="13807" max="13807" width="3.5703125" style="7" customWidth="1"/>
    <col min="13808" max="13808" width="11.42578125" style="7" hidden="1"/>
    <col min="13809" max="13809" width="35.85546875" style="7" customWidth="1"/>
    <col min="13810" max="13810" width="23.5703125" style="7" customWidth="1"/>
    <col min="13811" max="13811" width="12.5703125" style="7" customWidth="1"/>
    <col min="13812" max="13812" width="17.7109375" style="7" customWidth="1"/>
    <col min="13813" max="13813" width="10.7109375" style="7" customWidth="1"/>
    <col min="13814" max="13814" width="17.7109375" style="7" customWidth="1"/>
    <col min="13815" max="13815" width="10.7109375" style="7" customWidth="1"/>
    <col min="13816" max="13816" width="17.7109375" style="7" customWidth="1"/>
    <col min="13817" max="13817" width="10.7109375" style="7" customWidth="1"/>
    <col min="13818" max="13818" width="17.7109375" style="7" customWidth="1"/>
    <col min="13819" max="13819" width="10.7109375" style="7" customWidth="1"/>
    <col min="13820" max="13820" width="17.7109375" style="7" customWidth="1"/>
    <col min="13821" max="13821" width="10.7109375" style="7" customWidth="1"/>
    <col min="13822" max="13822" width="17.7109375" style="7" customWidth="1"/>
    <col min="13823" max="13823" width="10.7109375" style="7" customWidth="1"/>
    <col min="13824" max="13824" width="17.7109375" style="7" customWidth="1"/>
    <col min="13825" max="13825" width="10.7109375" style="7" customWidth="1"/>
    <col min="13826" max="13826" width="17.7109375" style="7" customWidth="1"/>
    <col min="13827" max="13827" width="10.7109375" style="7" customWidth="1"/>
    <col min="13828" max="13828" width="11.42578125" style="7" customWidth="1"/>
    <col min="13829" max="13831" width="11.42578125" style="7" hidden="1"/>
    <col min="13832" max="13847" width="11.42578125" style="7" customWidth="1"/>
    <col min="13848" max="14062" width="11.42578125" style="7" hidden="1"/>
    <col min="14063" max="14063" width="3.5703125" style="7" customWidth="1"/>
    <col min="14064" max="14064" width="11.42578125" style="7" hidden="1"/>
    <col min="14065" max="14065" width="35.85546875" style="7" customWidth="1"/>
    <col min="14066" max="14066" width="23.5703125" style="7" customWidth="1"/>
    <col min="14067" max="14067" width="12.5703125" style="7" customWidth="1"/>
    <col min="14068" max="14068" width="17.7109375" style="7" customWidth="1"/>
    <col min="14069" max="14069" width="10.7109375" style="7" customWidth="1"/>
    <col min="14070" max="14070" width="17.7109375" style="7" customWidth="1"/>
    <col min="14071" max="14071" width="10.7109375" style="7" customWidth="1"/>
    <col min="14072" max="14072" width="17.7109375" style="7" customWidth="1"/>
    <col min="14073" max="14073" width="10.7109375" style="7" customWidth="1"/>
    <col min="14074" max="14074" width="17.7109375" style="7" customWidth="1"/>
    <col min="14075" max="14075" width="10.7109375" style="7" customWidth="1"/>
    <col min="14076" max="14076" width="17.7109375" style="7" customWidth="1"/>
    <col min="14077" max="14077" width="10.7109375" style="7" customWidth="1"/>
    <col min="14078" max="14078" width="17.7109375" style="7" customWidth="1"/>
    <col min="14079" max="14079" width="10.7109375" style="7" customWidth="1"/>
    <col min="14080" max="14080" width="17.7109375" style="7" customWidth="1"/>
    <col min="14081" max="14081" width="10.7109375" style="7" customWidth="1"/>
    <col min="14082" max="14082" width="17.7109375" style="7" customWidth="1"/>
    <col min="14083" max="14083" width="10.7109375" style="7" customWidth="1"/>
    <col min="14084" max="14084" width="11.42578125" style="7" customWidth="1"/>
    <col min="14085" max="14087" width="11.42578125" style="7" hidden="1"/>
    <col min="14088" max="14103" width="11.42578125" style="7" customWidth="1"/>
    <col min="14104" max="14318" width="11.42578125" style="7" hidden="1"/>
    <col min="14319" max="14319" width="3.5703125" style="7" customWidth="1"/>
    <col min="14320" max="14320" width="11.42578125" style="7" hidden="1"/>
    <col min="14321" max="14321" width="35.85546875" style="7" customWidth="1"/>
    <col min="14322" max="14322" width="23.5703125" style="7" customWidth="1"/>
    <col min="14323" max="14323" width="12.5703125" style="7" customWidth="1"/>
    <col min="14324" max="14324" width="17.7109375" style="7" customWidth="1"/>
    <col min="14325" max="14325" width="10.7109375" style="7" customWidth="1"/>
    <col min="14326" max="14326" width="17.7109375" style="7" customWidth="1"/>
    <col min="14327" max="14327" width="10.7109375" style="7" customWidth="1"/>
    <col min="14328" max="14328" width="17.7109375" style="7" customWidth="1"/>
    <col min="14329" max="14329" width="10.7109375" style="7" customWidth="1"/>
    <col min="14330" max="14330" width="17.7109375" style="7" customWidth="1"/>
    <col min="14331" max="14331" width="10.7109375" style="7" customWidth="1"/>
    <col min="14332" max="14332" width="17.7109375" style="7" customWidth="1"/>
    <col min="14333" max="14333" width="10.7109375" style="7" customWidth="1"/>
    <col min="14334" max="14334" width="17.7109375" style="7" customWidth="1"/>
    <col min="14335" max="14335" width="10.7109375" style="7" customWidth="1"/>
    <col min="14336" max="14336" width="17.7109375" style="7" customWidth="1"/>
    <col min="14337" max="14337" width="10.7109375" style="7" customWidth="1"/>
    <col min="14338" max="14338" width="17.7109375" style="7" customWidth="1"/>
    <col min="14339" max="14339" width="10.7109375" style="7" customWidth="1"/>
    <col min="14340" max="14340" width="11.42578125" style="7" customWidth="1"/>
    <col min="14341" max="14343" width="11.42578125" style="7" hidden="1"/>
    <col min="14344" max="14359" width="11.42578125" style="7" customWidth="1"/>
    <col min="14360" max="14574" width="11.42578125" style="7" hidden="1"/>
    <col min="14575" max="14575" width="3.5703125" style="7" customWidth="1"/>
    <col min="14576" max="14576" width="11.42578125" style="7" hidden="1"/>
    <col min="14577" max="14577" width="35.85546875" style="7" customWidth="1"/>
    <col min="14578" max="14578" width="23.5703125" style="7" customWidth="1"/>
    <col min="14579" max="14579" width="12.5703125" style="7" customWidth="1"/>
    <col min="14580" max="14580" width="17.7109375" style="7" customWidth="1"/>
    <col min="14581" max="14581" width="10.7109375" style="7" customWidth="1"/>
    <col min="14582" max="14582" width="17.7109375" style="7" customWidth="1"/>
    <col min="14583" max="14583" width="10.7109375" style="7" customWidth="1"/>
    <col min="14584" max="14584" width="17.7109375" style="7" customWidth="1"/>
    <col min="14585" max="14585" width="10.7109375" style="7" customWidth="1"/>
    <col min="14586" max="14586" width="17.7109375" style="7" customWidth="1"/>
    <col min="14587" max="14587" width="10.7109375" style="7" customWidth="1"/>
    <col min="14588" max="14588" width="17.7109375" style="7" customWidth="1"/>
    <col min="14589" max="14589" width="10.7109375" style="7" customWidth="1"/>
    <col min="14590" max="14590" width="17.7109375" style="7" customWidth="1"/>
    <col min="14591" max="14591" width="10.7109375" style="7" customWidth="1"/>
    <col min="14592" max="14592" width="17.7109375" style="7" customWidth="1"/>
    <col min="14593" max="14593" width="10.7109375" style="7" customWidth="1"/>
    <col min="14594" max="14594" width="17.7109375" style="7" customWidth="1"/>
    <col min="14595" max="14595" width="10.7109375" style="7" customWidth="1"/>
    <col min="14596" max="14596" width="11.42578125" style="7" customWidth="1"/>
    <col min="14597" max="14599" width="11.42578125" style="7" hidden="1"/>
    <col min="14600" max="14615" width="11.42578125" style="7" customWidth="1"/>
    <col min="14616" max="14830" width="11.42578125" style="7" hidden="1"/>
    <col min="14831" max="14831" width="3.5703125" style="7" customWidth="1"/>
    <col min="14832" max="14832" width="11.42578125" style="7" hidden="1"/>
    <col min="14833" max="14833" width="35.85546875" style="7" customWidth="1"/>
    <col min="14834" max="14834" width="23.5703125" style="7" customWidth="1"/>
    <col min="14835" max="14835" width="12.5703125" style="7" customWidth="1"/>
    <col min="14836" max="14836" width="17.7109375" style="7" customWidth="1"/>
    <col min="14837" max="14837" width="10.7109375" style="7" customWidth="1"/>
    <col min="14838" max="14838" width="17.7109375" style="7" customWidth="1"/>
    <col min="14839" max="14839" width="10.7109375" style="7" customWidth="1"/>
    <col min="14840" max="14840" width="17.7109375" style="7" customWidth="1"/>
    <col min="14841" max="14841" width="10.7109375" style="7" customWidth="1"/>
    <col min="14842" max="14842" width="17.7109375" style="7" customWidth="1"/>
    <col min="14843" max="14843" width="10.7109375" style="7" customWidth="1"/>
    <col min="14844" max="14844" width="17.7109375" style="7" customWidth="1"/>
    <col min="14845" max="14845" width="10.7109375" style="7" customWidth="1"/>
    <col min="14846" max="14846" width="17.7109375" style="7" customWidth="1"/>
    <col min="14847" max="14847" width="10.7109375" style="7" customWidth="1"/>
    <col min="14848" max="14848" width="17.7109375" style="7" customWidth="1"/>
    <col min="14849" max="14849" width="10.7109375" style="7" customWidth="1"/>
    <col min="14850" max="14850" width="17.7109375" style="7" customWidth="1"/>
    <col min="14851" max="14851" width="10.7109375" style="7" customWidth="1"/>
    <col min="14852" max="14852" width="11.42578125" style="7" customWidth="1"/>
    <col min="14853" max="14855" width="11.42578125" style="7" hidden="1"/>
    <col min="14856" max="14871" width="11.42578125" style="7" customWidth="1"/>
    <col min="14872" max="15086" width="11.42578125" style="7" hidden="1"/>
    <col min="15087" max="15087" width="3.5703125" style="7" customWidth="1"/>
    <col min="15088" max="15088" width="11.42578125" style="7" hidden="1"/>
    <col min="15089" max="15089" width="35.85546875" style="7" customWidth="1"/>
    <col min="15090" max="15090" width="23.5703125" style="7" customWidth="1"/>
    <col min="15091" max="15091" width="12.5703125" style="7" customWidth="1"/>
    <col min="15092" max="15092" width="17.7109375" style="7" customWidth="1"/>
    <col min="15093" max="15093" width="10.7109375" style="7" customWidth="1"/>
    <col min="15094" max="15094" width="17.7109375" style="7" customWidth="1"/>
    <col min="15095" max="15095" width="10.7109375" style="7" customWidth="1"/>
    <col min="15096" max="15096" width="17.7109375" style="7" customWidth="1"/>
    <col min="15097" max="15097" width="10.7109375" style="7" customWidth="1"/>
    <col min="15098" max="15098" width="17.7109375" style="7" customWidth="1"/>
    <col min="15099" max="15099" width="10.7109375" style="7" customWidth="1"/>
    <col min="15100" max="15100" width="17.7109375" style="7" customWidth="1"/>
    <col min="15101" max="15101" width="10.7109375" style="7" customWidth="1"/>
    <col min="15102" max="15102" width="17.7109375" style="7" customWidth="1"/>
    <col min="15103" max="15103" width="10.7109375" style="7" customWidth="1"/>
    <col min="15104" max="15104" width="17.7109375" style="7" customWidth="1"/>
    <col min="15105" max="15105" width="10.7109375" style="7" customWidth="1"/>
    <col min="15106" max="15106" width="17.7109375" style="7" customWidth="1"/>
    <col min="15107" max="15107" width="10.7109375" style="7" customWidth="1"/>
    <col min="15108" max="15108" width="11.42578125" style="7" customWidth="1"/>
    <col min="15109" max="15111" width="11.42578125" style="7" hidden="1"/>
    <col min="15112" max="15127" width="11.42578125" style="7" customWidth="1"/>
    <col min="15128" max="15342" width="11.42578125" style="7" hidden="1"/>
    <col min="15343" max="15343" width="3.5703125" style="7" customWidth="1"/>
    <col min="15344" max="15344" width="11.42578125" style="7" hidden="1"/>
    <col min="15345" max="15345" width="35.85546875" style="7" customWidth="1"/>
    <col min="15346" max="15346" width="23.5703125" style="7" customWidth="1"/>
    <col min="15347" max="15347" width="12.5703125" style="7" customWidth="1"/>
    <col min="15348" max="15348" width="17.7109375" style="7" customWidth="1"/>
    <col min="15349" max="15349" width="10.7109375" style="7" customWidth="1"/>
    <col min="15350" max="15350" width="17.7109375" style="7" customWidth="1"/>
    <col min="15351" max="15351" width="10.7109375" style="7" customWidth="1"/>
    <col min="15352" max="15352" width="17.7109375" style="7" customWidth="1"/>
    <col min="15353" max="15353" width="10.7109375" style="7" customWidth="1"/>
    <col min="15354" max="15354" width="17.7109375" style="7" customWidth="1"/>
    <col min="15355" max="15355" width="10.7109375" style="7" customWidth="1"/>
    <col min="15356" max="15356" width="17.7109375" style="7" customWidth="1"/>
    <col min="15357" max="15357" width="10.7109375" style="7" customWidth="1"/>
    <col min="15358" max="15358" width="17.7109375" style="7" customWidth="1"/>
    <col min="15359" max="15359" width="10.7109375" style="7" customWidth="1"/>
    <col min="15360" max="15360" width="17.7109375" style="7" customWidth="1"/>
    <col min="15361" max="15361" width="10.7109375" style="7" customWidth="1"/>
    <col min="15362" max="15362" width="17.7109375" style="7" customWidth="1"/>
    <col min="15363" max="15363" width="10.7109375" style="7" customWidth="1"/>
    <col min="15364" max="15364" width="11.42578125" style="7" customWidth="1"/>
    <col min="15365" max="15367" width="11.42578125" style="7" hidden="1"/>
    <col min="15368" max="15383" width="11.42578125" style="7" customWidth="1"/>
    <col min="15384" max="15598" width="11.42578125" style="7" hidden="1"/>
    <col min="15599" max="15599" width="3.5703125" style="7" customWidth="1"/>
    <col min="15600" max="15600" width="11.42578125" style="7" hidden="1"/>
    <col min="15601" max="15601" width="35.85546875" style="7" customWidth="1"/>
    <col min="15602" max="15602" width="23.5703125" style="7" customWidth="1"/>
    <col min="15603" max="15603" width="12.5703125" style="7" customWidth="1"/>
    <col min="15604" max="15604" width="17.7109375" style="7" customWidth="1"/>
    <col min="15605" max="15605" width="10.7109375" style="7" customWidth="1"/>
    <col min="15606" max="15606" width="17.7109375" style="7" customWidth="1"/>
    <col min="15607" max="15607" width="10.7109375" style="7" customWidth="1"/>
    <col min="15608" max="15608" width="17.7109375" style="7" customWidth="1"/>
    <col min="15609" max="15609" width="10.7109375" style="7" customWidth="1"/>
    <col min="15610" max="15610" width="17.7109375" style="7" customWidth="1"/>
    <col min="15611" max="15611" width="10.7109375" style="7" customWidth="1"/>
    <col min="15612" max="15612" width="17.7109375" style="7" customWidth="1"/>
    <col min="15613" max="15613" width="10.7109375" style="7" customWidth="1"/>
    <col min="15614" max="15614" width="17.7109375" style="7" customWidth="1"/>
    <col min="15615" max="15615" width="10.7109375" style="7" customWidth="1"/>
    <col min="15616" max="15616" width="17.7109375" style="7" customWidth="1"/>
    <col min="15617" max="15617" width="10.7109375" style="7" customWidth="1"/>
    <col min="15618" max="15618" width="17.7109375" style="7" customWidth="1"/>
    <col min="15619" max="15619" width="10.7109375" style="7" customWidth="1"/>
    <col min="15620" max="15620" width="11.42578125" style="7" customWidth="1"/>
    <col min="15621" max="15623" width="11.42578125" style="7" hidden="1"/>
    <col min="15624" max="15639" width="11.42578125" style="7" customWidth="1"/>
    <col min="15640" max="15854" width="11.42578125" style="7" hidden="1"/>
    <col min="15855" max="15855" width="3.5703125" style="7" customWidth="1"/>
    <col min="15856" max="15856" width="11.42578125" style="7" hidden="1"/>
    <col min="15857" max="15857" width="35.85546875" style="7" customWidth="1"/>
    <col min="15858" max="15858" width="23.5703125" style="7" customWidth="1"/>
    <col min="15859" max="15859" width="12.5703125" style="7" customWidth="1"/>
    <col min="15860" max="15860" width="17.7109375" style="7" customWidth="1"/>
    <col min="15861" max="15861" width="10.7109375" style="7" customWidth="1"/>
    <col min="15862" max="15862" width="17.7109375" style="7" customWidth="1"/>
    <col min="15863" max="15863" width="10.7109375" style="7" customWidth="1"/>
    <col min="15864" max="15864" width="17.7109375" style="7" customWidth="1"/>
    <col min="15865" max="15865" width="10.7109375" style="7" customWidth="1"/>
    <col min="15866" max="15866" width="17.7109375" style="7" customWidth="1"/>
    <col min="15867" max="15867" width="10.7109375" style="7" customWidth="1"/>
    <col min="15868" max="15868" width="17.7109375" style="7" customWidth="1"/>
    <col min="15869" max="15869" width="10.7109375" style="7" customWidth="1"/>
    <col min="15870" max="15870" width="17.7109375" style="7" customWidth="1"/>
    <col min="15871" max="15871" width="10.7109375" style="7" customWidth="1"/>
    <col min="15872" max="15872" width="17.7109375" style="7" customWidth="1"/>
    <col min="15873" max="15873" width="10.7109375" style="7" customWidth="1"/>
    <col min="15874" max="15874" width="17.7109375" style="7" customWidth="1"/>
    <col min="15875" max="15875" width="10.7109375" style="7" customWidth="1"/>
    <col min="15876" max="15876" width="11.42578125" style="7" customWidth="1"/>
    <col min="15877" max="15879" width="11.42578125" style="7" hidden="1"/>
    <col min="15880" max="15895" width="11.42578125" style="7" customWidth="1"/>
    <col min="15896" max="16110" width="11.42578125" style="7" hidden="1"/>
    <col min="16111" max="16111" width="3.5703125" style="7" customWidth="1"/>
    <col min="16112" max="16112" width="11.42578125" style="7" hidden="1"/>
    <col min="16113" max="16113" width="35.85546875" style="7" customWidth="1"/>
    <col min="16114" max="16114" width="23.5703125" style="7" customWidth="1"/>
    <col min="16115" max="16115" width="12.5703125" style="7" customWidth="1"/>
    <col min="16116" max="16116" width="17.7109375" style="7" customWidth="1"/>
    <col min="16117" max="16117" width="10.7109375" style="7" customWidth="1"/>
    <col min="16118" max="16118" width="17.7109375" style="7" customWidth="1"/>
    <col min="16119" max="16119" width="10.7109375" style="7" customWidth="1"/>
    <col min="16120" max="16120" width="17.7109375" style="7" customWidth="1"/>
    <col min="16121" max="16121" width="10.7109375" style="7" customWidth="1"/>
    <col min="16122" max="16122" width="17.7109375" style="7" customWidth="1"/>
    <col min="16123" max="16123" width="10.7109375" style="7" customWidth="1"/>
    <col min="16124" max="16124" width="17.7109375" style="7" customWidth="1"/>
    <col min="16125" max="16125" width="10.7109375" style="7" customWidth="1"/>
    <col min="16126" max="16126" width="17.7109375" style="7" customWidth="1"/>
    <col min="16127" max="16127" width="10.7109375" style="7" customWidth="1"/>
    <col min="16128" max="16128" width="17.7109375" style="7" customWidth="1"/>
    <col min="16129" max="16129" width="10.7109375" style="7" customWidth="1"/>
    <col min="16130" max="16130" width="17.7109375" style="7" customWidth="1"/>
    <col min="16131" max="16131" width="10.7109375" style="7" customWidth="1"/>
    <col min="16132" max="16132" width="11.42578125" style="7" customWidth="1"/>
    <col min="16133" max="16135" width="11.42578125" style="7" hidden="1"/>
    <col min="16136" max="16151" width="11.42578125" style="7" customWidth="1"/>
    <col min="16152" max="16169" width="0" style="7" hidden="1"/>
    <col min="16170" max="16384" width="11.42578125" style="7" hidden="1"/>
  </cols>
  <sheetData>
    <row r="1" spans="1:21" s="8" customFormat="1" ht="15" hidden="1">
      <c r="A1" s="1"/>
      <c r="B1" s="2"/>
      <c r="C1" s="2"/>
      <c r="D1" s="3"/>
      <c r="E1" s="4"/>
      <c r="F1" s="4"/>
      <c r="G1" s="4"/>
      <c r="H1" s="4"/>
      <c r="I1" s="4"/>
      <c r="J1" s="5"/>
      <c r="K1" s="4"/>
      <c r="L1" s="4"/>
      <c r="M1" s="4"/>
      <c r="N1" s="6"/>
      <c r="O1" s="7"/>
    </row>
    <row r="2" spans="1:21" s="8" customFormat="1" ht="38.25" customHeight="1">
      <c r="A2" s="2"/>
      <c r="B2" s="2"/>
      <c r="C2" s="2"/>
      <c r="D2" s="215" t="s">
        <v>34</v>
      </c>
      <c r="E2" s="216"/>
      <c r="F2" s="216"/>
      <c r="G2" s="216"/>
      <c r="H2" s="216"/>
      <c r="I2" s="216"/>
      <c r="J2" s="216"/>
      <c r="K2" s="216"/>
    </row>
    <row r="3" spans="1:21" s="8" customFormat="1" ht="30" customHeight="1">
      <c r="A3" s="9"/>
      <c r="C3" s="10"/>
      <c r="D3" s="230" t="s">
        <v>33</v>
      </c>
      <c r="E3" s="231"/>
      <c r="F3" s="231"/>
      <c r="G3" s="231"/>
      <c r="H3" s="231"/>
      <c r="I3" s="231"/>
      <c r="J3" s="231"/>
      <c r="K3" s="231"/>
    </row>
    <row r="4" spans="1:21" s="8" customFormat="1" ht="8.25" customHeight="1">
      <c r="A4" s="7"/>
      <c r="B4" s="7"/>
      <c r="C4" s="11"/>
      <c r="D4" s="11"/>
      <c r="E4" s="11"/>
      <c r="F4" s="11"/>
      <c r="G4" s="11"/>
      <c r="H4" s="11"/>
      <c r="I4" s="7"/>
      <c r="J4" s="7"/>
      <c r="K4" s="7"/>
    </row>
    <row r="5" spans="1:21" s="8" customFormat="1" ht="21" customHeight="1">
      <c r="A5" s="9"/>
      <c r="C5" s="228" t="s">
        <v>0</v>
      </c>
      <c r="D5" s="229"/>
      <c r="E5" s="229"/>
      <c r="F5" s="229"/>
      <c r="G5" s="229"/>
      <c r="H5" s="229"/>
      <c r="I5" s="229"/>
      <c r="J5" s="229"/>
      <c r="K5" s="229"/>
    </row>
    <row r="6" spans="1:21" s="8" customFormat="1" ht="7.5" customHeight="1" thickBo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21" s="8" customFormat="1" ht="27.2" customHeight="1">
      <c r="A7" s="13"/>
      <c r="C7" s="219" t="s">
        <v>1</v>
      </c>
      <c r="D7" s="221"/>
      <c r="E7" s="222"/>
      <c r="F7" s="222"/>
      <c r="G7" s="222"/>
      <c r="H7" s="222"/>
      <c r="I7" s="222"/>
      <c r="J7" s="225" t="s">
        <v>2</v>
      </c>
      <c r="K7" s="226"/>
    </row>
    <row r="8" spans="1:21" s="8" customFormat="1" ht="38.25" customHeight="1" thickBot="1">
      <c r="A8" s="14"/>
      <c r="C8" s="220"/>
      <c r="D8" s="223"/>
      <c r="E8" s="224"/>
      <c r="F8" s="224"/>
      <c r="G8" s="224"/>
      <c r="H8" s="224"/>
      <c r="I8" s="224"/>
      <c r="J8" s="223"/>
      <c r="K8" s="227"/>
      <c r="N8" s="7"/>
      <c r="O8" s="7"/>
    </row>
    <row r="9" spans="1:21" s="8" customFormat="1" ht="7.5" customHeight="1" thickTop="1" thickBot="1">
      <c r="A9" s="14"/>
      <c r="C9" s="15"/>
      <c r="D9" s="16"/>
      <c r="E9" s="16"/>
      <c r="F9" s="16"/>
      <c r="G9" s="16"/>
      <c r="H9" s="16"/>
      <c r="I9" s="16"/>
      <c r="J9" s="16"/>
      <c r="K9" s="16"/>
      <c r="L9" s="17"/>
      <c r="M9" s="17"/>
      <c r="N9" s="7"/>
      <c r="O9" s="7"/>
    </row>
    <row r="10" spans="1:21" s="8" customFormat="1" ht="20.25" customHeight="1" thickBot="1">
      <c r="A10" s="14"/>
      <c r="C10" s="213" t="s">
        <v>3</v>
      </c>
      <c r="D10" s="214"/>
      <c r="E10" s="214"/>
      <c r="F10" s="214"/>
      <c r="G10" s="214"/>
      <c r="H10" s="214"/>
      <c r="I10" s="214"/>
      <c r="J10" s="214"/>
      <c r="K10" s="214"/>
      <c r="L10" s="18"/>
      <c r="M10" s="18"/>
      <c r="N10" s="18"/>
      <c r="O10" s="96"/>
      <c r="P10" s="19"/>
      <c r="Q10" s="19"/>
      <c r="R10" s="19"/>
      <c r="S10" s="211"/>
      <c r="T10" s="212"/>
      <c r="U10" s="212"/>
    </row>
    <row r="11" spans="1:21" s="8" customFormat="1" ht="8.25" customHeight="1" thickBot="1">
      <c r="A11" s="14"/>
      <c r="C11" s="20"/>
      <c r="D11" s="21"/>
      <c r="E11" s="22"/>
      <c r="F11" s="21"/>
      <c r="G11" s="23"/>
      <c r="H11" s="21"/>
      <c r="I11" s="22"/>
      <c r="J11" s="21"/>
      <c r="K11" s="24"/>
      <c r="L11" s="21"/>
      <c r="M11" s="24"/>
      <c r="N11" s="7"/>
      <c r="O11" s="7"/>
    </row>
    <row r="12" spans="1:21" s="8" customFormat="1" ht="39" customHeight="1" thickTop="1" thickBot="1">
      <c r="A12" s="14"/>
      <c r="C12" s="20"/>
      <c r="D12" s="202" t="s">
        <v>4</v>
      </c>
      <c r="E12" s="203"/>
      <c r="F12" s="208" t="s">
        <v>5</v>
      </c>
      <c r="G12" s="209"/>
      <c r="H12" s="209"/>
      <c r="I12" s="209"/>
      <c r="J12" s="209"/>
      <c r="K12" s="210"/>
      <c r="L12" s="208"/>
      <c r="M12" s="209"/>
      <c r="N12" s="209"/>
      <c r="O12" s="209"/>
      <c r="P12" s="209"/>
      <c r="Q12" s="210"/>
      <c r="R12" s="208"/>
      <c r="S12" s="209"/>
      <c r="T12" s="209"/>
      <c r="U12" s="209"/>
    </row>
    <row r="13" spans="1:21" s="8" customFormat="1" ht="28.5" customHeight="1" thickBot="1">
      <c r="A13" s="14"/>
      <c r="C13" s="25"/>
      <c r="D13" s="26" t="s">
        <v>6</v>
      </c>
      <c r="E13" s="27" t="s">
        <v>7</v>
      </c>
      <c r="F13" s="204" t="s">
        <v>8</v>
      </c>
      <c r="G13" s="205"/>
      <c r="H13" s="206" t="s">
        <v>9</v>
      </c>
      <c r="I13" s="206"/>
      <c r="J13" s="206" t="s">
        <v>10</v>
      </c>
      <c r="K13" s="207"/>
      <c r="L13" s="114" t="s">
        <v>35</v>
      </c>
      <c r="M13" s="115"/>
      <c r="N13" s="114" t="s">
        <v>36</v>
      </c>
      <c r="O13" s="115"/>
      <c r="P13" s="114" t="s">
        <v>37</v>
      </c>
      <c r="Q13" s="115"/>
      <c r="R13" s="114" t="s">
        <v>38</v>
      </c>
      <c r="S13" s="115"/>
      <c r="T13" s="206" t="s">
        <v>39</v>
      </c>
      <c r="U13" s="207"/>
    </row>
    <row r="14" spans="1:21" s="8" customFormat="1" ht="22.5" customHeight="1" thickTop="1">
      <c r="A14" s="14"/>
      <c r="C14" s="28" t="s">
        <v>11</v>
      </c>
      <c r="D14" s="29" t="str">
        <f>+IF(F14&lt;&gt;"",F14+H14+J14+#REF!+#REF!+#REF!+#REF!+#REF!,"")</f>
        <v/>
      </c>
      <c r="E14" s="30"/>
      <c r="F14" s="31"/>
      <c r="G14" s="32" t="str">
        <f>IF(F14&lt;&gt;"",F14/$F$14,"")</f>
        <v/>
      </c>
      <c r="H14" s="33"/>
      <c r="I14" s="32" t="str">
        <f>+IF(H14&lt;&gt;"",(H14-(F14))/F14,"")</f>
        <v/>
      </c>
      <c r="J14" s="33"/>
      <c r="K14" s="35" t="str">
        <f>+IF(J14&lt;&gt;"",(J14-(H14))/H14,"")</f>
        <v/>
      </c>
      <c r="L14" s="33"/>
      <c r="M14" s="35" t="str">
        <f>+IF(L14&lt;&gt;"",(L14-(#REF!))/#REF!,"")</f>
        <v/>
      </c>
      <c r="N14" s="33"/>
      <c r="O14" s="35" t="str">
        <f>+IF(N14&lt;&gt;"",(N14-(L14))/L14,"")</f>
        <v/>
      </c>
      <c r="P14" s="33"/>
      <c r="Q14" s="35" t="str">
        <f>+IF(P14&lt;&gt;"",(P14-(N14))/N14,"")</f>
        <v/>
      </c>
      <c r="R14" s="33"/>
      <c r="S14" s="35" t="str">
        <f>+IF(R14&lt;&gt;"",(R14-(P14))/P14,"")</f>
        <v/>
      </c>
      <c r="T14" s="33"/>
      <c r="U14" s="35" t="str">
        <f>+IF(T14&lt;&gt;"",(T14-(R14))/R14,"")</f>
        <v/>
      </c>
    </row>
    <row r="15" spans="1:21" s="8" customFormat="1" ht="22.5" customHeight="1" thickBot="1">
      <c r="A15" s="14"/>
      <c r="C15" s="36" t="s">
        <v>12</v>
      </c>
      <c r="D15" s="37" t="str">
        <f>+IF(F15&lt;&gt;"",F15+H15+J15+#REF!+#REF!+#REF!+#REF!+#REF!,"")</f>
        <v/>
      </c>
      <c r="E15" s="38" t="str">
        <f t="shared" ref="E15:E32" si="0">IF(ISERR(+D15/$D$14)," ",D15/$D$14)</f>
        <v xml:space="preserve"> </v>
      </c>
      <c r="F15" s="39"/>
      <c r="G15" s="32" t="str">
        <f>IF(ISERR(+F15/$F$14)," ",F15/$F$14)</f>
        <v xml:space="preserve"> </v>
      </c>
      <c r="H15" s="40"/>
      <c r="I15" s="32" t="str">
        <f>+IF(H15&lt;&gt;"",(H15-(F15))/F15,"")</f>
        <v/>
      </c>
      <c r="J15" s="40"/>
      <c r="K15" s="41" t="str">
        <f>+IF(J15&lt;&gt;"",(J15-(H15))/H15,"")</f>
        <v/>
      </c>
      <c r="L15" s="40"/>
      <c r="M15" s="41" t="str">
        <f>+IF(L15&lt;&gt;"",(L15-(#REF!))/#REF!,"")</f>
        <v/>
      </c>
      <c r="N15" s="40"/>
      <c r="O15" s="41" t="str">
        <f>+IF(N15&lt;&gt;"",(N15-(L15))/L15,"")</f>
        <v/>
      </c>
      <c r="P15" s="40"/>
      <c r="Q15" s="41" t="str">
        <f>+IF(P15&lt;&gt;"",(P15-(N15))/N15,"")</f>
        <v/>
      </c>
      <c r="R15" s="40"/>
      <c r="S15" s="41" t="str">
        <f>+IF(R15&lt;&gt;"",(R15-(P15))/P15,"")</f>
        <v/>
      </c>
      <c r="T15" s="40"/>
      <c r="U15" s="41" t="str">
        <f>+IF(T15&lt;&gt;"",(T15-(R15))/R15,"")</f>
        <v/>
      </c>
    </row>
    <row r="16" spans="1:21" s="8" customFormat="1" ht="22.5" customHeight="1" thickBot="1">
      <c r="A16" s="14"/>
      <c r="C16" s="42" t="s">
        <v>13</v>
      </c>
      <c r="D16" s="43" t="str">
        <f>+IF(ISERR(D14-D15),"",D14-D15)</f>
        <v/>
      </c>
      <c r="E16" s="44" t="str">
        <f t="shared" si="0"/>
        <v xml:space="preserve"> </v>
      </c>
      <c r="F16" s="45" t="str">
        <f>+IF(F14&lt;&gt;"",F14-F15,"")</f>
        <v/>
      </c>
      <c r="G16" s="46" t="str">
        <f t="shared" ref="G16:G27" si="1">IF(ISERR(+F16/$F$14)," ",F16/$F$14)</f>
        <v xml:space="preserve"> </v>
      </c>
      <c r="H16" s="47" t="str">
        <f>+IF(H14&lt;&gt;"",H14-H15,"")</f>
        <v/>
      </c>
      <c r="I16" s="46" t="str">
        <f>IF(ISERR(+H16/$H$14)," ",H16/$H$14)</f>
        <v xml:space="preserve"> </v>
      </c>
      <c r="J16" s="48" t="str">
        <f>+IF(J14&lt;&gt;"",J14-J15,"")</f>
        <v/>
      </c>
      <c r="K16" s="49" t="str">
        <f>IF(ISERR(+J16/$J$14)," ",J16/$J$14)</f>
        <v xml:space="preserve"> </v>
      </c>
      <c r="L16" s="48" t="str">
        <f>+IF(L14&lt;&gt;"",L14-L15,"")</f>
        <v/>
      </c>
      <c r="M16" s="49" t="str">
        <f>IF(ISERR(+L16/$J$14)," ",L16/$J$14)</f>
        <v xml:space="preserve"> </v>
      </c>
      <c r="N16" s="48" t="str">
        <f>+IF(N14&lt;&gt;"",N14-N15,"")</f>
        <v/>
      </c>
      <c r="O16" s="49" t="str">
        <f>IF(ISERR(+N16/$J$14)," ",N16/$J$14)</f>
        <v xml:space="preserve"> </v>
      </c>
      <c r="P16" s="48" t="str">
        <f>+IF(P14&lt;&gt;"",P14-P15,"")</f>
        <v/>
      </c>
      <c r="Q16" s="49" t="str">
        <f>IF(ISERR(+P16/$J$14)," ",P16/$J$14)</f>
        <v xml:space="preserve"> </v>
      </c>
      <c r="R16" s="48" t="str">
        <f>+IF(R14&lt;&gt;"",R14-R15,"")</f>
        <v/>
      </c>
      <c r="S16" s="49" t="str">
        <f>IF(ISERR(+R16/$J$14)," ",R16/$J$14)</f>
        <v xml:space="preserve"> </v>
      </c>
      <c r="T16" s="48" t="str">
        <f>+IF(T14&lt;&gt;"",T14-T15,"")</f>
        <v/>
      </c>
      <c r="U16" s="49" t="str">
        <f>IF(ISERR(+T16/$J$14)," ",T16/$J$14)</f>
        <v xml:space="preserve"> </v>
      </c>
    </row>
    <row r="17" spans="1:21" s="8" customFormat="1" ht="22.5" customHeight="1">
      <c r="A17" s="14"/>
      <c r="C17" s="50" t="s">
        <v>14</v>
      </c>
      <c r="D17" s="37" t="str">
        <f>+IF(F17&lt;&gt;"",F17+H17+J17+#REF!+#REF!+#REF!+#REF!+#REF!,"")</f>
        <v/>
      </c>
      <c r="E17" s="51" t="str">
        <f t="shared" si="0"/>
        <v xml:space="preserve"> </v>
      </c>
      <c r="F17" s="52"/>
      <c r="G17" s="53" t="str">
        <f t="shared" si="1"/>
        <v xml:space="preserve"> </v>
      </c>
      <c r="H17" s="54"/>
      <c r="I17" s="53" t="str">
        <f t="shared" ref="I17:I24" si="2">+IF(H17&lt;&gt;"",(H17-(F17))/F17,"")</f>
        <v/>
      </c>
      <c r="J17" s="54"/>
      <c r="K17" s="55" t="str">
        <f>+IF(J17&lt;&gt;"",(J17-(H17))/H17,"")</f>
        <v/>
      </c>
      <c r="L17" s="54"/>
      <c r="M17" s="55" t="str">
        <f>+IF(L17&lt;&gt;"",(L17-(#REF!))/#REF!,"")</f>
        <v/>
      </c>
      <c r="N17" s="54"/>
      <c r="O17" s="55" t="str">
        <f>+IF(N17&lt;&gt;"",(N17-(L17))/L17,"")</f>
        <v/>
      </c>
      <c r="P17" s="54"/>
      <c r="Q17" s="55" t="str">
        <f>+IF(P17&lt;&gt;"",(P17-(N17))/N17,"")</f>
        <v/>
      </c>
      <c r="R17" s="54"/>
      <c r="S17" s="55" t="str">
        <f>+IF(R17&lt;&gt;"",(R17-(P17))/P17,"")</f>
        <v/>
      </c>
      <c r="T17" s="54"/>
      <c r="U17" s="55" t="str">
        <f>+IF(T17&lt;&gt;"",(T17-(R17))/R17,"")</f>
        <v/>
      </c>
    </row>
    <row r="18" spans="1:21" s="8" customFormat="1" ht="22.5" customHeight="1">
      <c r="A18" s="14"/>
      <c r="C18" s="50" t="s">
        <v>15</v>
      </c>
      <c r="D18" s="37" t="str">
        <f>+IF(F18&lt;&gt;"",F18+H18+J18+#REF!+#REF!+#REF!+#REF!+#REF!,"")</f>
        <v/>
      </c>
      <c r="E18" s="38" t="str">
        <f t="shared" si="0"/>
        <v xml:space="preserve"> </v>
      </c>
      <c r="F18" s="31"/>
      <c r="G18" s="34" t="str">
        <f t="shared" si="1"/>
        <v xml:space="preserve"> </v>
      </c>
      <c r="H18" s="33"/>
      <c r="I18" s="34" t="str">
        <f t="shared" si="2"/>
        <v/>
      </c>
      <c r="J18" s="33"/>
      <c r="K18" s="35" t="str">
        <f t="shared" ref="K18:K24" si="3">+IF(J18&lt;&gt;"",(J18-(H18))/H18,"")</f>
        <v/>
      </c>
      <c r="L18" s="33"/>
      <c r="M18" s="35" t="str">
        <f>+IF(L18&lt;&gt;"",(L18-(#REF!))/#REF!,"")</f>
        <v/>
      </c>
      <c r="N18" s="33"/>
      <c r="O18" s="35" t="str">
        <f t="shared" ref="O18:O24" si="4">+IF(N18&lt;&gt;"",(N18-(L18))/L18,"")</f>
        <v/>
      </c>
      <c r="P18" s="33"/>
      <c r="Q18" s="35" t="str">
        <f t="shared" ref="Q18:Q24" si="5">+IF(P18&lt;&gt;"",(P18-(N18))/N18,"")</f>
        <v/>
      </c>
      <c r="R18" s="33"/>
      <c r="S18" s="35" t="str">
        <f t="shared" ref="S18:S24" si="6">+IF(R18&lt;&gt;"",(R18-(P18))/P18,"")</f>
        <v/>
      </c>
      <c r="T18" s="33"/>
      <c r="U18" s="35" t="str">
        <f t="shared" ref="U18:U24" si="7">+IF(T18&lt;&gt;"",(T18-(R18))/R18,"")</f>
        <v/>
      </c>
    </row>
    <row r="19" spans="1:21" s="8" customFormat="1" ht="22.5" customHeight="1">
      <c r="A19" s="14"/>
      <c r="C19" s="50" t="s">
        <v>16</v>
      </c>
      <c r="D19" s="37" t="str">
        <f>+IF(F19&lt;&gt;"",F19+H19+J19+#REF!+#REF!+#REF!+#REF!+#REF!,"")</f>
        <v/>
      </c>
      <c r="E19" s="38" t="str">
        <f t="shared" si="0"/>
        <v xml:space="preserve"> </v>
      </c>
      <c r="F19" s="31"/>
      <c r="G19" s="34" t="str">
        <f t="shared" si="1"/>
        <v xml:space="preserve"> </v>
      </c>
      <c r="H19" s="33"/>
      <c r="I19" s="34" t="str">
        <f t="shared" si="2"/>
        <v/>
      </c>
      <c r="J19" s="33"/>
      <c r="K19" s="35" t="str">
        <f t="shared" si="3"/>
        <v/>
      </c>
      <c r="L19" s="33"/>
      <c r="M19" s="35" t="str">
        <f>+IF(L19&lt;&gt;"",(L19-(#REF!))/#REF!,"")</f>
        <v/>
      </c>
      <c r="N19" s="33"/>
      <c r="O19" s="35" t="str">
        <f t="shared" si="4"/>
        <v/>
      </c>
      <c r="P19" s="33"/>
      <c r="Q19" s="35" t="str">
        <f t="shared" si="5"/>
        <v/>
      </c>
      <c r="R19" s="33"/>
      <c r="S19" s="35" t="str">
        <f t="shared" si="6"/>
        <v/>
      </c>
      <c r="T19" s="33"/>
      <c r="U19" s="35" t="str">
        <f t="shared" si="7"/>
        <v/>
      </c>
    </row>
    <row r="20" spans="1:21" s="8" customFormat="1" ht="22.5" customHeight="1">
      <c r="A20" s="14"/>
      <c r="C20" s="50" t="s">
        <v>17</v>
      </c>
      <c r="D20" s="37" t="str">
        <f>+IF(F20&lt;&gt;"",F20+H20+J20+#REF!+#REF!+#REF!+#REF!+#REF!,"")</f>
        <v/>
      </c>
      <c r="E20" s="38" t="str">
        <f t="shared" si="0"/>
        <v xml:space="preserve"> </v>
      </c>
      <c r="F20" s="31"/>
      <c r="G20" s="34" t="str">
        <f t="shared" si="1"/>
        <v xml:space="preserve"> </v>
      </c>
      <c r="H20" s="33"/>
      <c r="I20" s="34" t="str">
        <f t="shared" si="2"/>
        <v/>
      </c>
      <c r="J20" s="33"/>
      <c r="K20" s="35" t="str">
        <f t="shared" si="3"/>
        <v/>
      </c>
      <c r="L20" s="33"/>
      <c r="M20" s="35" t="str">
        <f>+IF(L20&lt;&gt;"",(L20-(#REF!))/#REF!,"")</f>
        <v/>
      </c>
      <c r="N20" s="33"/>
      <c r="O20" s="35" t="str">
        <f t="shared" si="4"/>
        <v/>
      </c>
      <c r="P20" s="33"/>
      <c r="Q20" s="35" t="str">
        <f t="shared" si="5"/>
        <v/>
      </c>
      <c r="R20" s="33"/>
      <c r="S20" s="35" t="str">
        <f t="shared" si="6"/>
        <v/>
      </c>
      <c r="T20" s="33"/>
      <c r="U20" s="35" t="str">
        <f t="shared" si="7"/>
        <v/>
      </c>
    </row>
    <row r="21" spans="1:21" s="8" customFormat="1" ht="22.5" customHeight="1">
      <c r="A21" s="14"/>
      <c r="C21" s="50" t="s">
        <v>18</v>
      </c>
      <c r="D21" s="37" t="str">
        <f>+IF(F21&lt;&gt;"",F21+H21+J21+#REF!+#REF!+#REF!+#REF!+#REF!,"")</f>
        <v/>
      </c>
      <c r="E21" s="38" t="str">
        <f t="shared" si="0"/>
        <v xml:space="preserve"> </v>
      </c>
      <c r="F21" s="31"/>
      <c r="G21" s="34" t="str">
        <f t="shared" si="1"/>
        <v xml:space="preserve"> </v>
      </c>
      <c r="H21" s="33"/>
      <c r="I21" s="34" t="str">
        <f t="shared" si="2"/>
        <v/>
      </c>
      <c r="J21" s="33"/>
      <c r="K21" s="35" t="str">
        <f t="shared" si="3"/>
        <v/>
      </c>
      <c r="L21" s="33"/>
      <c r="M21" s="35" t="str">
        <f>+IF(L21&lt;&gt;"",(L21-(#REF!))/#REF!,"")</f>
        <v/>
      </c>
      <c r="N21" s="33"/>
      <c r="O21" s="35" t="str">
        <f t="shared" si="4"/>
        <v/>
      </c>
      <c r="P21" s="33"/>
      <c r="Q21" s="35" t="str">
        <f t="shared" si="5"/>
        <v/>
      </c>
      <c r="R21" s="33"/>
      <c r="S21" s="35" t="str">
        <f t="shared" si="6"/>
        <v/>
      </c>
      <c r="T21" s="33"/>
      <c r="U21" s="35" t="str">
        <f t="shared" si="7"/>
        <v/>
      </c>
    </row>
    <row r="22" spans="1:21" s="8" customFormat="1" ht="22.5" customHeight="1">
      <c r="A22" s="14"/>
      <c r="C22" s="50" t="s">
        <v>19</v>
      </c>
      <c r="D22" s="37" t="str">
        <f>+IF(F22&lt;&gt;"",F22+H22+J22+#REF!+#REF!+#REF!+#REF!+#REF!,"")</f>
        <v/>
      </c>
      <c r="E22" s="38" t="str">
        <f t="shared" si="0"/>
        <v xml:space="preserve"> </v>
      </c>
      <c r="F22" s="31"/>
      <c r="G22" s="34" t="str">
        <f t="shared" si="1"/>
        <v xml:space="preserve"> </v>
      </c>
      <c r="H22" s="33"/>
      <c r="I22" s="34" t="str">
        <f t="shared" si="2"/>
        <v/>
      </c>
      <c r="J22" s="33"/>
      <c r="K22" s="35" t="str">
        <f t="shared" si="3"/>
        <v/>
      </c>
      <c r="L22" s="33"/>
      <c r="M22" s="35" t="str">
        <f>+IF(L22&lt;&gt;"",(L22-(#REF!))/#REF!,"")</f>
        <v/>
      </c>
      <c r="N22" s="33"/>
      <c r="O22" s="35" t="str">
        <f t="shared" si="4"/>
        <v/>
      </c>
      <c r="P22" s="33"/>
      <c r="Q22" s="35" t="str">
        <f t="shared" si="5"/>
        <v/>
      </c>
      <c r="R22" s="33"/>
      <c r="S22" s="35" t="str">
        <f t="shared" si="6"/>
        <v/>
      </c>
      <c r="T22" s="33"/>
      <c r="U22" s="35" t="str">
        <f t="shared" si="7"/>
        <v/>
      </c>
    </row>
    <row r="23" spans="1:21" s="8" customFormat="1" ht="22.5" customHeight="1">
      <c r="A23" s="14"/>
      <c r="C23" s="50" t="s">
        <v>20</v>
      </c>
      <c r="D23" s="37" t="str">
        <f>+IF(F23&lt;&gt;"",F23+H23+J23+#REF!+#REF!+#REF!+#REF!+#REF!,"")</f>
        <v/>
      </c>
      <c r="E23" s="38" t="str">
        <f t="shared" si="0"/>
        <v xml:space="preserve"> </v>
      </c>
      <c r="F23" s="31"/>
      <c r="G23" s="34" t="str">
        <f t="shared" si="1"/>
        <v xml:space="preserve"> </v>
      </c>
      <c r="H23" s="33"/>
      <c r="I23" s="34" t="str">
        <f t="shared" si="2"/>
        <v/>
      </c>
      <c r="J23" s="33"/>
      <c r="K23" s="35" t="str">
        <f t="shared" si="3"/>
        <v/>
      </c>
      <c r="L23" s="33"/>
      <c r="M23" s="35" t="str">
        <f>+IF(L23&lt;&gt;"",(L23-(#REF!))/#REF!,"")</f>
        <v/>
      </c>
      <c r="N23" s="33"/>
      <c r="O23" s="35" t="str">
        <f t="shared" si="4"/>
        <v/>
      </c>
      <c r="P23" s="33"/>
      <c r="Q23" s="35" t="str">
        <f t="shared" si="5"/>
        <v/>
      </c>
      <c r="R23" s="33"/>
      <c r="S23" s="35" t="str">
        <f t="shared" si="6"/>
        <v/>
      </c>
      <c r="T23" s="33"/>
      <c r="U23" s="35" t="str">
        <f t="shared" si="7"/>
        <v/>
      </c>
    </row>
    <row r="24" spans="1:21" s="8" customFormat="1" ht="22.5" customHeight="1" thickBot="1">
      <c r="A24" s="14"/>
      <c r="C24" s="50" t="s">
        <v>29</v>
      </c>
      <c r="D24" s="37" t="str">
        <f>+IF(F24&lt;&gt;"",F24+H24+J24+#REF!+#REF!+#REF!+#REF!+#REF!,"")</f>
        <v/>
      </c>
      <c r="E24" s="56" t="str">
        <f t="shared" si="0"/>
        <v xml:space="preserve"> </v>
      </c>
      <c r="F24" s="39"/>
      <c r="G24" s="32" t="str">
        <f t="shared" si="1"/>
        <v xml:space="preserve"> </v>
      </c>
      <c r="H24" s="33"/>
      <c r="I24" s="32" t="str">
        <f t="shared" si="2"/>
        <v/>
      </c>
      <c r="J24" s="33"/>
      <c r="K24" s="41" t="str">
        <f t="shared" si="3"/>
        <v/>
      </c>
      <c r="L24" s="33"/>
      <c r="M24" s="41" t="str">
        <f>+IF(L24&lt;&gt;"",(L24-(#REF!))/#REF!,"")</f>
        <v/>
      </c>
      <c r="N24" s="33"/>
      <c r="O24" s="41" t="str">
        <f t="shared" si="4"/>
        <v/>
      </c>
      <c r="P24" s="33"/>
      <c r="Q24" s="41" t="str">
        <f t="shared" si="5"/>
        <v/>
      </c>
      <c r="R24" s="33"/>
      <c r="S24" s="41" t="str">
        <f t="shared" si="6"/>
        <v/>
      </c>
      <c r="T24" s="33"/>
      <c r="U24" s="41" t="str">
        <f t="shared" si="7"/>
        <v/>
      </c>
    </row>
    <row r="25" spans="1:21" s="8" customFormat="1" ht="22.5" customHeight="1" thickBot="1">
      <c r="A25" s="14"/>
      <c r="C25" s="42" t="s">
        <v>21</v>
      </c>
      <c r="D25" s="43" t="str">
        <f>IF(D17&lt;&gt;"",SUM(D17:D24),"")</f>
        <v/>
      </c>
      <c r="E25" s="44" t="str">
        <f t="shared" si="0"/>
        <v xml:space="preserve"> </v>
      </c>
      <c r="F25" s="45" t="str">
        <f>IF(F14&lt;&gt;"",SUM(F17:F24),"")</f>
        <v/>
      </c>
      <c r="G25" s="46" t="str">
        <f t="shared" si="1"/>
        <v xml:space="preserve"> </v>
      </c>
      <c r="H25" s="47" t="str">
        <f>IF(H14&lt;&gt;"",SUM(H17:H24),"")</f>
        <v/>
      </c>
      <c r="I25" s="46" t="str">
        <f>IF(ISERR(+H25/$H$14)," ",H25/$H$14)</f>
        <v xml:space="preserve"> </v>
      </c>
      <c r="J25" s="47" t="str">
        <f>IF(J14&lt;&gt;"",SUM(J17:J24),"")</f>
        <v/>
      </c>
      <c r="K25" s="49" t="str">
        <f>IF(ISERR(+J25/$J$14)," ",J25/$J$14)</f>
        <v xml:space="preserve"> </v>
      </c>
      <c r="L25" s="47" t="str">
        <f>IF(L14&lt;&gt;"",SUM(L17:L24),"")</f>
        <v/>
      </c>
      <c r="M25" s="49" t="str">
        <f>IF(ISERR(+L25/$J$14)," ",L25/$J$14)</f>
        <v xml:space="preserve"> </v>
      </c>
      <c r="N25" s="47" t="str">
        <f>IF(N14&lt;&gt;"",SUM(N17:N24),"")</f>
        <v/>
      </c>
      <c r="O25" s="49" t="str">
        <f>IF(ISERR(+N25/$J$14)," ",N25/$J$14)</f>
        <v xml:space="preserve"> </v>
      </c>
      <c r="P25" s="47" t="str">
        <f>IF(P14&lt;&gt;"",SUM(P17:P24),"")</f>
        <v/>
      </c>
      <c r="Q25" s="49" t="str">
        <f>IF(ISERR(+P25/$J$14)," ",P25/$J$14)</f>
        <v xml:space="preserve"> </v>
      </c>
      <c r="R25" s="47" t="str">
        <f>IF(R14&lt;&gt;"",SUM(R17:R24),"")</f>
        <v/>
      </c>
      <c r="S25" s="49" t="str">
        <f>IF(ISERR(+R25/$J$14)," ",R25/$J$14)</f>
        <v xml:space="preserve"> </v>
      </c>
      <c r="T25" s="47" t="str">
        <f>IF(T14&lt;&gt;"",SUM(T17:T24),"")</f>
        <v/>
      </c>
      <c r="U25" s="49" t="str">
        <f>IF(ISERR(+T25/$J$14)," ",T25/$J$14)</f>
        <v xml:space="preserve"> </v>
      </c>
    </row>
    <row r="26" spans="1:21" s="8" customFormat="1" ht="22.5" customHeight="1" thickBot="1">
      <c r="A26" s="14"/>
      <c r="C26" s="57" t="s">
        <v>22</v>
      </c>
      <c r="D26" s="58" t="str">
        <f>+IF(F26&lt;&gt;"",F26+H26+J26+#REF!+#REF!+#REF!+#REF!+#REF!,"")</f>
        <v/>
      </c>
      <c r="E26" s="59" t="str">
        <f t="shared" si="0"/>
        <v xml:space="preserve"> </v>
      </c>
      <c r="F26" s="60"/>
      <c r="G26" s="61" t="str">
        <f t="shared" si="1"/>
        <v xml:space="preserve"> </v>
      </c>
      <c r="H26" s="62"/>
      <c r="I26" s="61" t="str">
        <f>+IF(H26&lt;&gt;"",(H26-(F26))/F26,"")</f>
        <v/>
      </c>
      <c r="J26" s="62"/>
      <c r="K26" s="63" t="str">
        <f>+IF(J26&lt;&gt;"",(J26-(H26))/H26,"")</f>
        <v/>
      </c>
      <c r="L26" s="62"/>
      <c r="M26" s="63" t="str">
        <f>+IF(L26&lt;&gt;"",(L26-(#REF!))/#REF!,"")</f>
        <v/>
      </c>
      <c r="N26" s="62"/>
      <c r="O26" s="63" t="str">
        <f>+IF(N26&lt;&gt;"",(N26-(L26))/L26,"")</f>
        <v/>
      </c>
      <c r="P26" s="62"/>
      <c r="Q26" s="63" t="str">
        <f>+IF(P26&lt;&gt;"",(P26-(N26))/N26,"")</f>
        <v/>
      </c>
      <c r="R26" s="62"/>
      <c r="S26" s="63" t="str">
        <f>+IF(R26&lt;&gt;"",(R26-(P26))/P26,"")</f>
        <v/>
      </c>
      <c r="T26" s="62"/>
      <c r="U26" s="63" t="str">
        <f>+IF(T26&lt;&gt;"",(T26-(R26))/R26,"")</f>
        <v/>
      </c>
    </row>
    <row r="27" spans="1:21" s="8" customFormat="1" ht="42.75" customHeight="1" thickBot="1">
      <c r="A27" s="14"/>
      <c r="C27" s="64" t="s">
        <v>23</v>
      </c>
      <c r="D27" s="65" t="str">
        <f>IF(ISERR(D16-(D25+D26)),"",SUM(D16-(D25+D26)))</f>
        <v/>
      </c>
      <c r="E27" s="66" t="str">
        <f t="shared" si="0"/>
        <v xml:space="preserve"> </v>
      </c>
      <c r="F27" s="65" t="str">
        <f>IF(F14&lt;&gt;"",SUM((F16-(F25+F26))),"")</f>
        <v/>
      </c>
      <c r="G27" s="67" t="str">
        <f t="shared" si="1"/>
        <v xml:space="preserve"> </v>
      </c>
      <c r="H27" s="68" t="str">
        <f>IF(H14&lt;&gt;"",SUM((H16-(H25+H26))),"")</f>
        <v/>
      </c>
      <c r="I27" s="67" t="str">
        <f>IF(ISERR(+H27/$H$14)," ",H27/$H$14)</f>
        <v xml:space="preserve"> </v>
      </c>
      <c r="J27" s="68" t="str">
        <f>IF(J14&lt;&gt;"",SUM((J16-(J25+J26))),"")</f>
        <v/>
      </c>
      <c r="K27" s="94" t="str">
        <f>IF(ISERR(+J27/$J$14)," ",J27/$J$14)</f>
        <v xml:space="preserve"> </v>
      </c>
      <c r="L27" s="68" t="str">
        <f>IF(L14&lt;&gt;"",SUM((L16-(L25+L26))),"")</f>
        <v/>
      </c>
      <c r="M27" s="94" t="str">
        <f>IF(ISERR(+L27/$J$14)," ",L27/$J$14)</f>
        <v xml:space="preserve"> </v>
      </c>
      <c r="N27" s="68" t="str">
        <f>IF(N14&lt;&gt;"",SUM((N16-(N25+N26))),"")</f>
        <v/>
      </c>
      <c r="O27" s="94" t="str">
        <f>IF(ISERR(+N27/$J$14)," ",N27/$J$14)</f>
        <v xml:space="preserve"> </v>
      </c>
      <c r="P27" s="68" t="str">
        <f>IF(P14&lt;&gt;"",SUM((P16-(P25+P26))),"")</f>
        <v/>
      </c>
      <c r="Q27" s="94" t="str">
        <f>IF(ISERR(+P27/$J$14)," ",P27/$J$14)</f>
        <v xml:space="preserve"> </v>
      </c>
      <c r="R27" s="68" t="str">
        <f>IF(R14&lt;&gt;"",SUM((R16-(R25+R26))),"")</f>
        <v/>
      </c>
      <c r="S27" s="94" t="str">
        <f>IF(ISERR(+R27/$J$14)," ",R27/$J$14)</f>
        <v xml:space="preserve"> </v>
      </c>
      <c r="T27" s="68" t="str">
        <f>IF(T14&lt;&gt;"",SUM((T16-(T25+T26))),"")</f>
        <v/>
      </c>
      <c r="U27" s="94" t="str">
        <f>IF(ISERR(+T27/$J$14)," ",T27/$J$14)</f>
        <v xml:space="preserve"> </v>
      </c>
    </row>
    <row r="28" spans="1:21" s="8" customFormat="1" ht="51" customHeight="1" thickTop="1" thickBot="1">
      <c r="A28" s="14"/>
      <c r="B28" s="69"/>
      <c r="C28" s="70" t="s">
        <v>31</v>
      </c>
      <c r="D28" s="95">
        <v>70036.990000000005</v>
      </c>
      <c r="E28" s="71" t="str">
        <f t="shared" si="0"/>
        <v xml:space="preserve"> </v>
      </c>
      <c r="F28" s="232" t="e">
        <f>IF(#REF!&lt;&gt;"",(#REF!),IF(#REF!="",""))</f>
        <v>#REF!</v>
      </c>
      <c r="G28" s="233"/>
      <c r="H28" s="198" t="e">
        <f>IF(#REF!&lt;&gt;"",(#REF!),IF(#REF!="",""))</f>
        <v>#REF!</v>
      </c>
      <c r="I28" s="234"/>
      <c r="J28" s="198" t="e">
        <f>IF(#REF!&lt;&gt;"",(#REF!),IF(#REF!="",""))</f>
        <v>#REF!</v>
      </c>
      <c r="K28" s="199"/>
      <c r="L28" s="109">
        <v>8659.4500000000007</v>
      </c>
      <c r="M28" s="110"/>
      <c r="N28" s="109">
        <v>8832.34</v>
      </c>
      <c r="O28" s="110"/>
      <c r="P28" s="109">
        <v>9009.2900000000009</v>
      </c>
      <c r="Q28" s="110"/>
      <c r="R28" s="109">
        <v>9189.48</v>
      </c>
      <c r="S28" s="110"/>
      <c r="T28" s="198">
        <v>9373.27</v>
      </c>
      <c r="U28" s="199"/>
    </row>
    <row r="29" spans="1:21" s="8" customFormat="1" ht="39.75" customHeight="1" thickTop="1">
      <c r="A29" s="14"/>
      <c r="B29" s="72" t="s">
        <v>24</v>
      </c>
      <c r="C29" s="73" t="s">
        <v>30</v>
      </c>
      <c r="D29" s="74">
        <f>IF(COUNTBLANK(F29:K29)&gt;=10," ",+F29+H29+J29)</f>
        <v>0</v>
      </c>
      <c r="E29" s="75" t="str">
        <f t="shared" si="0"/>
        <v xml:space="preserve"> </v>
      </c>
      <c r="F29" s="237"/>
      <c r="G29" s="238"/>
      <c r="H29" s="239"/>
      <c r="I29" s="240"/>
      <c r="J29" s="200"/>
      <c r="K29" s="201"/>
      <c r="L29" s="112"/>
      <c r="M29" s="113"/>
      <c r="N29" s="112"/>
      <c r="O29" s="113"/>
      <c r="P29" s="112"/>
      <c r="Q29" s="113"/>
      <c r="R29" s="112"/>
      <c r="S29" s="113"/>
      <c r="T29" s="200"/>
      <c r="U29" s="201"/>
    </row>
    <row r="30" spans="1:21" s="8" customFormat="1" ht="22.5" customHeight="1" thickBot="1">
      <c r="A30" s="14"/>
      <c r="C30" s="76" t="s">
        <v>25</v>
      </c>
      <c r="D30" s="77" t="str">
        <f>IF(ISERR(+F30+H30+J30)," ",+F30+H30+J30/D27)</f>
        <v xml:space="preserve"> </v>
      </c>
      <c r="E30" s="78" t="str">
        <f t="shared" si="0"/>
        <v xml:space="preserve"> </v>
      </c>
      <c r="F30" s="79" t="str">
        <f>+IF(F14&lt;&gt;"",F27-F29,"")</f>
        <v/>
      </c>
      <c r="G30" s="80" t="str">
        <f>IF(ISERR(+F30/$F$14)," ",F30/$F$14)</f>
        <v xml:space="preserve"> </v>
      </c>
      <c r="H30" s="79" t="str">
        <f>+IF(H14&lt;&gt;"",H27-H29,"")</f>
        <v/>
      </c>
      <c r="I30" s="80" t="str">
        <f>IF(ISERR(+H30/$H$14)," ",H30/$H$14)</f>
        <v xml:space="preserve"> </v>
      </c>
      <c r="J30" s="79" t="str">
        <f>+IF(J14&lt;&gt;"",J27-J29,"")</f>
        <v/>
      </c>
      <c r="K30" s="81" t="str">
        <f>IF(ISERR(+J30/$J$14)," ",J30/$J$14)</f>
        <v xml:space="preserve"> </v>
      </c>
      <c r="L30" s="79" t="str">
        <f>+IF(L14&lt;&gt;"",L27-L29,"")</f>
        <v/>
      </c>
      <c r="M30" s="81" t="str">
        <f>IF(ISERR(+L30/$J$14)," ",L30/$J$14)</f>
        <v xml:space="preserve"> </v>
      </c>
      <c r="N30" s="79" t="str">
        <f>+IF(N14&lt;&gt;"",N27-N29,"")</f>
        <v/>
      </c>
      <c r="O30" s="81" t="str">
        <f>IF(ISERR(+N30/$J$14)," ",N30/$J$14)</f>
        <v xml:space="preserve"> </v>
      </c>
      <c r="P30" s="79" t="str">
        <f>+IF(P14&lt;&gt;"",P27-P29,"")</f>
        <v/>
      </c>
      <c r="Q30" s="81" t="str">
        <f>IF(ISERR(+P30/$J$14)," ",P30/$J$14)</f>
        <v xml:space="preserve"> </v>
      </c>
      <c r="R30" s="79" t="str">
        <f>+IF(R14&lt;&gt;"",R27-R29,"")</f>
        <v/>
      </c>
      <c r="S30" s="81" t="str">
        <f>IF(ISERR(+R30/$J$14)," ",R30/$J$14)</f>
        <v xml:space="preserve"> </v>
      </c>
      <c r="T30" s="79" t="str">
        <f>+IF(T14&lt;&gt;"",T27-T29,"")</f>
        <v/>
      </c>
      <c r="U30" s="81" t="str">
        <f>IF(ISERR(+T30/$J$14)," ",T30/$J$14)</f>
        <v xml:space="preserve"> </v>
      </c>
    </row>
    <row r="31" spans="1:21" s="8" customFormat="1" ht="22.5" customHeight="1" thickBot="1">
      <c r="A31" s="14"/>
      <c r="C31" s="57" t="s">
        <v>26</v>
      </c>
      <c r="D31" s="82" t="str">
        <f>+IF(F31&lt;&gt;"",F31+H31+J31+#REF!+#REF!+#REF!+#REF!+#REF!,"")</f>
        <v/>
      </c>
      <c r="E31" s="83" t="str">
        <f t="shared" si="0"/>
        <v xml:space="preserve"> </v>
      </c>
      <c r="F31" s="60"/>
      <c r="G31" s="61" t="str">
        <f>IF(ISERR(+F31/$F$14)," ",F31/$F$14)</f>
        <v xml:space="preserve"> </v>
      </c>
      <c r="H31" s="62"/>
      <c r="I31" s="61" t="str">
        <f>IF(ISERR(+H31/$H$14)," ",H31/$H$14)</f>
        <v xml:space="preserve"> </v>
      </c>
      <c r="J31" s="62"/>
      <c r="K31" s="63" t="str">
        <f>IF(ISERR(+J31/$J$14)," ",J31/$J$14)</f>
        <v xml:space="preserve"> </v>
      </c>
      <c r="L31" s="62"/>
      <c r="M31" s="63" t="str">
        <f>IF(ISERR(+L31/$J$14)," ",L31/$J$14)</f>
        <v xml:space="preserve"> </v>
      </c>
      <c r="N31" s="62"/>
      <c r="O31" s="63" t="str">
        <f>IF(ISERR(+N31/$J$14)," ",N31/$J$14)</f>
        <v xml:space="preserve"> </v>
      </c>
      <c r="P31" s="62"/>
      <c r="Q31" s="63" t="str">
        <f>IF(ISERR(+P31/$J$14)," ",P31/$J$14)</f>
        <v xml:space="preserve"> </v>
      </c>
      <c r="R31" s="62"/>
      <c r="S31" s="63" t="str">
        <f>IF(ISERR(+R31/$J$14)," ",R31/$J$14)</f>
        <v xml:space="preserve"> </v>
      </c>
      <c r="T31" s="62"/>
      <c r="U31" s="63" t="str">
        <f>IF(ISERR(+T31/$J$14)," ",T31/$J$14)</f>
        <v xml:space="preserve"> </v>
      </c>
    </row>
    <row r="32" spans="1:21" s="8" customFormat="1" ht="24.95" customHeight="1" thickBot="1">
      <c r="A32" s="6"/>
      <c r="C32" s="84" t="s">
        <v>27</v>
      </c>
      <c r="D32" s="85" t="str">
        <f>IF(ISERR(+F32+H32+J32)," ",+F32+H32+J32)</f>
        <v xml:space="preserve"> </v>
      </c>
      <c r="E32" s="86" t="str">
        <f t="shared" si="0"/>
        <v xml:space="preserve"> </v>
      </c>
      <c r="F32" s="87" t="str">
        <f>+IF(F30&lt;&gt;"",F30-F31,"")</f>
        <v/>
      </c>
      <c r="G32" s="88" t="str">
        <f>IF(ISERR(+F32/$F$14)," ",F32/$F$14)</f>
        <v xml:space="preserve"> </v>
      </c>
      <c r="H32" s="89" t="str">
        <f>+IF(H14&lt;&gt;"",H30-H31,"")</f>
        <v/>
      </c>
      <c r="I32" s="88" t="str">
        <f>IF(ISERR(+H32/$H$14)," ",H32/$H$14)</f>
        <v xml:space="preserve"> </v>
      </c>
      <c r="J32" s="89" t="str">
        <f>+IF(J14&lt;&gt;"",J30-J31,"")</f>
        <v/>
      </c>
      <c r="K32" s="90" t="str">
        <f>IF(ISERR(+J32/$J$14)," ",J32/$J$14)</f>
        <v xml:space="preserve"> </v>
      </c>
      <c r="L32" s="89" t="str">
        <f>+IF(L14&lt;&gt;"",L30-L31,"")</f>
        <v/>
      </c>
      <c r="M32" s="90" t="str">
        <f>IF(ISERR(+L32/$J$14)," ",L32/$J$14)</f>
        <v xml:space="preserve"> </v>
      </c>
      <c r="N32" s="89" t="str">
        <f>+IF(N14&lt;&gt;"",N30-N31,"")</f>
        <v/>
      </c>
      <c r="O32" s="90" t="str">
        <f>IF(ISERR(+N32/$J$14)," ",N32/$J$14)</f>
        <v xml:space="preserve"> </v>
      </c>
      <c r="P32" s="89" t="str">
        <f>+IF(P14&lt;&gt;"",P30-P31,"")</f>
        <v/>
      </c>
      <c r="Q32" s="90" t="str">
        <f>IF(ISERR(+P32/$J$14)," ",P32/$J$14)</f>
        <v xml:space="preserve"> </v>
      </c>
      <c r="R32" s="89" t="str">
        <f>+IF(R14&lt;&gt;"",R30-R31,"")</f>
        <v/>
      </c>
      <c r="S32" s="90" t="str">
        <f>IF(ISERR(+R32/$J$14)," ",R32/$J$14)</f>
        <v xml:space="preserve"> </v>
      </c>
      <c r="T32" s="89" t="str">
        <f>+IF(T14&lt;&gt;"",T30-T31,"")</f>
        <v/>
      </c>
      <c r="U32" s="90" t="str">
        <f>IF(ISERR(+T32/$J$14)," ",T32/$J$14)</f>
        <v xml:space="preserve"> </v>
      </c>
    </row>
    <row r="33" spans="3:18" ht="9.1999999999999993" customHeight="1" thickTop="1">
      <c r="C33" s="235"/>
      <c r="D33" s="236"/>
      <c r="E33" s="236"/>
      <c r="F33" s="236"/>
      <c r="G33" s="236"/>
      <c r="H33" s="236"/>
      <c r="I33" s="236"/>
      <c r="J33" s="236"/>
      <c r="K33" s="102"/>
      <c r="L33" s="105"/>
      <c r="M33" s="105"/>
      <c r="P33" s="7"/>
      <c r="Q33" s="7"/>
      <c r="R33" s="7"/>
    </row>
    <row r="34" spans="3:18" ht="75" hidden="1" customHeight="1" thickTop="1">
      <c r="C34" s="106"/>
      <c r="D34" s="106"/>
      <c r="E34" s="106"/>
      <c r="F34" s="197" t="b">
        <f>IF(F29&lt;&gt;"",IF(F14*0.8*#REF!&lt;F28,"SE APLICA LA RENTA MÍNIMA GARANTIZADA EXIGIDA EN LA LICITACIÓN DE ACUERDO AL APARTADO L.2 DEL ANEJO 1 AL P.C.P.",""))</f>
        <v>0</v>
      </c>
      <c r="G34" s="197" t="str">
        <f>IF(B34&lt;&gt;"",IF(((#REF!*0.8)*H34)&gt;=#REF!,(#REF!*0.8)*H34,#REF!),IF(B34="",""))</f>
        <v/>
      </c>
      <c r="H34" s="197" t="e">
        <f>IF(#REF!&lt;&gt;"",IF(OR(#REF!&gt;#REF!+2/100,#REF!&lt;#REF!),"Diferencia % Ofertado No Permitida, Ver Observaciones",IF(((H14*0.8)*#REF!)&lt;H28,"SE APLICA LA RENTA MÍNIMA GARANTIZADA EXIGIDA EN LA LICITACIÓN DE ACUERDO AL APARTADO L.2 DEL ANEJO 1 AL P.C.P.","")))</f>
        <v>#REF!</v>
      </c>
      <c r="I34" s="197" t="str">
        <f>IF(D34&lt;&gt;"",IF(((#REF!*0.8)*J34)&gt;=#REF!,(#REF!*0.8)*J34,#REF!),IF(D34="",""))</f>
        <v/>
      </c>
      <c r="J34" s="197" t="e">
        <f>IF(#REF!&lt;&gt;"",IF(OR(#REF!&gt;#REF!+2/100,#REF!&lt;#REF!),"Diferencia % Ofertado No Permitida, Ver Observaciones",IF(((J14*0.8)*#REF!)&lt;J28,"SE APLICA LA RENTA MÍNIMA GARANTIZADA EXIGIDA EN LA LICITACIÓN DE ACUERDO AL APARTADO L.2 DEL ANEJO 1 AL P.C.P.","")))</f>
        <v>#REF!</v>
      </c>
      <c r="K34" s="197" t="e">
        <f>IF(F34&lt;&gt;"",IF(((#REF!*0.8)*#REF!)&gt;=#REF!,(#REF!*0.8)*#REF!,#REF!),IF(F34="",""))</f>
        <v>#REF!</v>
      </c>
      <c r="L34" s="197" t="e">
        <f>IF(#REF!&lt;&gt;"",IF(OR(#REF!&gt;#REF!+2/100,#REF!&lt;#REF!),"Diferencia % Ofertado No Permitida, Ver Observaciones",IF(((#REF!*0.8)*#REF!)&lt;#REF!,"SE APLICA LA RENTA MÍNIMA GARANTIZADA EXIGIDA EN LA LICITACIÓN DE ACUERDO AL APARTADO L.2 DEL ANEJO 1 AL P.C.P.","")))</f>
        <v>#REF!</v>
      </c>
      <c r="M34" s="197" t="e">
        <f>IF(#REF!&lt;&gt;"",IF(((#REF!*0.8)*#REF!)&gt;=#REF!,(#REF!*0.8)*#REF!,#REF!),IF(#REF!="",""))</f>
        <v>#REF!</v>
      </c>
      <c r="N34" s="111" t="e">
        <f>IF(L34&lt;&gt;"",IF(((#REF!*0.8)*O34)&gt;=#REF!,(#REF!*0.8)*O34,#REF!),IF(L34="",""))</f>
        <v>#REF!</v>
      </c>
      <c r="P34" s="7"/>
      <c r="Q34" s="7"/>
      <c r="R34" s="7"/>
    </row>
    <row r="35" spans="3:18" ht="26.25" customHeight="1">
      <c r="C35" s="103"/>
      <c r="D35" s="93"/>
      <c r="E35" s="93"/>
      <c r="F35" s="193" t="str">
        <f>IF(F29="","",IF(F29&lt;F28, "RENTA INFERIOR A LA MINIMA",""))</f>
        <v/>
      </c>
      <c r="G35" s="194"/>
      <c r="H35" s="193" t="str">
        <f>IF(H29="","",IF(H29&lt;H28,"RENTA INFERIOR A LA MINIMA",IF(H29&lt;F29,"RENTA DEBE SER SUPERIOR A LA DEL AÑO ANTERIOR",IF(H29&gt;(F29+(F29*0.05)),"INCREMENTO NO PERMITIDO",""))))</f>
        <v/>
      </c>
      <c r="I35" s="194"/>
      <c r="J35" s="193"/>
      <c r="K35" s="195"/>
      <c r="L35" s="196"/>
      <c r="M35" s="196"/>
      <c r="N35" s="116"/>
      <c r="P35" s="7"/>
      <c r="Q35" s="7"/>
      <c r="R35" s="7"/>
    </row>
    <row r="36" spans="3:18" ht="9.1999999999999993" customHeight="1">
      <c r="C36" s="100"/>
      <c r="D36" s="91"/>
      <c r="E36" s="91"/>
      <c r="F36" s="91"/>
      <c r="G36" s="91"/>
      <c r="H36" s="91"/>
      <c r="I36" s="91"/>
      <c r="J36" s="91"/>
      <c r="K36" s="98"/>
      <c r="L36" s="105"/>
      <c r="M36" s="105"/>
      <c r="P36" s="7"/>
      <c r="Q36" s="7"/>
      <c r="R36" s="7"/>
    </row>
    <row r="37" spans="3:18" ht="22.5" customHeight="1">
      <c r="C37" s="99" t="s">
        <v>28</v>
      </c>
      <c r="D37" s="92"/>
      <c r="E37" s="92"/>
      <c r="F37" s="92"/>
      <c r="G37" s="92"/>
      <c r="H37" s="92"/>
      <c r="I37" s="92"/>
      <c r="J37" s="92"/>
      <c r="K37" s="97"/>
      <c r="L37" s="105"/>
      <c r="M37" s="105"/>
      <c r="P37" s="7"/>
      <c r="Q37" s="7"/>
      <c r="R37" s="7"/>
    </row>
    <row r="38" spans="3:18" s="104" customFormat="1" ht="90" customHeight="1">
      <c r="C38" s="217" t="s">
        <v>32</v>
      </c>
      <c r="D38" s="218"/>
      <c r="E38" s="218"/>
      <c r="F38" s="218"/>
      <c r="G38" s="218"/>
      <c r="H38" s="218"/>
      <c r="I38" s="218"/>
      <c r="J38" s="218"/>
      <c r="K38" s="218"/>
    </row>
    <row r="39" spans="3:18" ht="147.75" customHeight="1">
      <c r="C39" s="107"/>
      <c r="D39" s="101"/>
      <c r="E39" s="101"/>
      <c r="F39" s="101"/>
      <c r="G39" s="101"/>
      <c r="H39" s="101"/>
      <c r="I39" s="101"/>
      <c r="J39" s="101"/>
      <c r="K39" s="9"/>
      <c r="P39" s="7"/>
      <c r="Q39" s="7"/>
      <c r="R39" s="7"/>
    </row>
  </sheetData>
  <sheetProtection selectLockedCells="1"/>
  <mergeCells count="34">
    <mergeCell ref="D2:K2"/>
    <mergeCell ref="C38:K38"/>
    <mergeCell ref="C7:C8"/>
    <mergeCell ref="D7:I8"/>
    <mergeCell ref="J7:K8"/>
    <mergeCell ref="C5:K5"/>
    <mergeCell ref="D3:K3"/>
    <mergeCell ref="F28:G28"/>
    <mergeCell ref="H28:I28"/>
    <mergeCell ref="J28:K28"/>
    <mergeCell ref="C33:J33"/>
    <mergeCell ref="F34:G34"/>
    <mergeCell ref="H34:I34"/>
    <mergeCell ref="F29:G29"/>
    <mergeCell ref="H29:I29"/>
    <mergeCell ref="J29:K29"/>
    <mergeCell ref="S10:U10"/>
    <mergeCell ref="C10:K10"/>
    <mergeCell ref="L12:Q12"/>
    <mergeCell ref="R12:U12"/>
    <mergeCell ref="T13:U13"/>
    <mergeCell ref="T28:U28"/>
    <mergeCell ref="T29:U29"/>
    <mergeCell ref="D12:E12"/>
    <mergeCell ref="F13:G13"/>
    <mergeCell ref="H13:I13"/>
    <mergeCell ref="J13:K13"/>
    <mergeCell ref="F12:K12"/>
    <mergeCell ref="F35:G35"/>
    <mergeCell ref="H35:I35"/>
    <mergeCell ref="J35:K35"/>
    <mergeCell ref="L35:M35"/>
    <mergeCell ref="L34:M34"/>
    <mergeCell ref="J34:K34"/>
  </mergeCells>
  <dataValidations count="1">
    <dataValidation type="whole" allowBlank="1" showInputMessage="1" showErrorMessage="1" error="DEBE EXPRESARSE SIN DECIMALES" sqref="F29:K29 L29:U29" xr:uid="{6FF65402-C78E-4839-8653-45B8693880A7}">
      <formula1>0</formula1>
      <formula2>20000000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D1BB-F6C5-47AC-81DD-98170595D6DE}">
  <sheetPr>
    <pageSetUpPr fitToPage="1"/>
  </sheetPr>
  <dimension ref="A1:M35"/>
  <sheetViews>
    <sheetView tabSelected="1" zoomScale="80" zoomScaleNormal="80" workbookViewId="0">
      <selection activeCell="I17" sqref="I17"/>
    </sheetView>
  </sheetViews>
  <sheetFormatPr baseColWidth="10" defaultRowHeight="15"/>
  <cols>
    <col min="1" max="1" width="43.85546875" bestFit="1" customWidth="1"/>
    <col min="2" max="2" width="14.85546875" customWidth="1"/>
    <col min="3" max="3" width="11.5703125" bestFit="1" customWidth="1"/>
    <col min="4" max="4" width="11.5703125" customWidth="1"/>
    <col min="5" max="5" width="11.85546875" customWidth="1"/>
    <col min="6" max="6" width="12" customWidth="1"/>
    <col min="7" max="7" width="12.140625" bestFit="1" customWidth="1"/>
    <col min="8" max="9" width="12.85546875" customWidth="1"/>
    <col min="10" max="10" width="13.5703125" customWidth="1"/>
    <col min="11" max="11" width="12.42578125" customWidth="1"/>
  </cols>
  <sheetData>
    <row r="1" spans="1:13" ht="42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5" customHeight="1">
      <c r="A2" s="118"/>
      <c r="B2" s="241" t="s">
        <v>42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ht="23.25" customHeight="1">
      <c r="A3" s="119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</row>
    <row r="4" spans="1:13" ht="22.5">
      <c r="A4" s="120"/>
      <c r="B4" s="120"/>
      <c r="C4" s="120"/>
      <c r="D4" s="120"/>
      <c r="E4" s="120"/>
      <c r="F4" s="121"/>
      <c r="G4" s="122"/>
      <c r="H4" s="122"/>
      <c r="I4" s="122"/>
      <c r="J4" s="122"/>
      <c r="K4" s="122"/>
      <c r="L4" s="117"/>
      <c r="M4" s="117"/>
    </row>
    <row r="5" spans="1:13" ht="15" customHeight="1">
      <c r="A5" s="245" t="s">
        <v>0</v>
      </c>
      <c r="B5" s="246"/>
      <c r="C5" s="246"/>
      <c r="D5" s="246"/>
      <c r="E5" s="246"/>
      <c r="F5" s="246"/>
      <c r="G5" s="246"/>
      <c r="H5" s="122"/>
      <c r="I5" s="122"/>
      <c r="J5" s="122"/>
      <c r="K5" s="122"/>
      <c r="L5" s="117"/>
      <c r="M5" s="117"/>
    </row>
    <row r="6" spans="1:13" ht="15.75" thickBot="1">
      <c r="A6" s="123"/>
      <c r="B6" s="121"/>
      <c r="C6" s="121"/>
      <c r="D6" s="121"/>
      <c r="E6" s="121"/>
      <c r="F6" s="121"/>
      <c r="G6" s="122"/>
      <c r="H6" s="122"/>
      <c r="I6" s="122"/>
      <c r="J6" s="122"/>
      <c r="K6" s="122"/>
      <c r="L6" s="117"/>
      <c r="M6" s="117"/>
    </row>
    <row r="7" spans="1:13" ht="14.45" customHeight="1">
      <c r="A7" s="219" t="s">
        <v>1</v>
      </c>
      <c r="B7" s="221"/>
      <c r="C7" s="256"/>
      <c r="D7" s="256"/>
      <c r="E7" s="256"/>
      <c r="F7" s="256"/>
      <c r="G7" s="257"/>
      <c r="H7" s="8"/>
      <c r="I7" s="8"/>
      <c r="J7" s="8"/>
      <c r="K7" s="8"/>
    </row>
    <row r="8" spans="1:13" ht="15.75" thickBot="1">
      <c r="A8" s="250"/>
      <c r="B8" s="258"/>
      <c r="C8" s="259"/>
      <c r="D8" s="259"/>
      <c r="E8" s="259"/>
      <c r="F8" s="259"/>
      <c r="G8" s="260"/>
      <c r="H8" s="7"/>
      <c r="I8" s="8"/>
      <c r="J8" s="8"/>
      <c r="K8" s="8"/>
    </row>
    <row r="9" spans="1:13" ht="16.5" thickTop="1" thickBot="1">
      <c r="A9" s="15"/>
      <c r="B9" s="17"/>
      <c r="C9" s="17"/>
      <c r="D9" s="17"/>
      <c r="E9" s="17"/>
      <c r="F9" s="17"/>
      <c r="G9" s="17"/>
      <c r="H9" s="7"/>
      <c r="I9" s="8"/>
      <c r="J9" s="8"/>
      <c r="K9" s="8"/>
    </row>
    <row r="10" spans="1:13" ht="18.75" thickBot="1">
      <c r="A10" s="251" t="s">
        <v>3</v>
      </c>
      <c r="B10" s="252"/>
      <c r="C10" s="252"/>
      <c r="D10" s="252"/>
      <c r="E10" s="252"/>
      <c r="F10" s="252"/>
      <c r="G10" s="124"/>
      <c r="H10" s="124"/>
      <c r="I10" s="125"/>
      <c r="J10" s="125"/>
      <c r="K10" s="247"/>
      <c r="L10" s="117"/>
      <c r="M10" s="117"/>
    </row>
    <row r="11" spans="1:13" ht="16.5" thickBot="1">
      <c r="A11" s="126"/>
      <c r="B11" s="127"/>
      <c r="C11" s="128"/>
      <c r="D11" s="127"/>
      <c r="E11" s="127"/>
      <c r="F11" s="127"/>
      <c r="G11" s="127"/>
      <c r="H11" s="121"/>
      <c r="I11" s="122"/>
      <c r="J11" s="122"/>
      <c r="K11" s="122"/>
      <c r="L11" s="117"/>
      <c r="M11" s="117"/>
    </row>
    <row r="12" spans="1:13" ht="16.5" thickTop="1" thickBot="1">
      <c r="A12" s="126"/>
      <c r="B12" s="248" t="s">
        <v>4</v>
      </c>
      <c r="C12" s="249"/>
      <c r="D12" s="253" t="s">
        <v>5</v>
      </c>
      <c r="E12" s="254"/>
      <c r="F12" s="254"/>
      <c r="G12" s="254"/>
      <c r="H12" s="254"/>
      <c r="I12" s="254"/>
      <c r="J12" s="254"/>
      <c r="K12" s="254"/>
      <c r="L12" s="254"/>
      <c r="M12" s="255"/>
    </row>
    <row r="13" spans="1:13" ht="24.75" customHeight="1" thickTop="1" thickBot="1">
      <c r="A13" s="129"/>
      <c r="B13" s="130" t="s">
        <v>6</v>
      </c>
      <c r="C13" s="131" t="s">
        <v>7</v>
      </c>
      <c r="D13" s="132" t="s">
        <v>8</v>
      </c>
      <c r="E13" s="133" t="s">
        <v>9</v>
      </c>
      <c r="F13" s="133" t="s">
        <v>10</v>
      </c>
      <c r="G13" s="133" t="s">
        <v>35</v>
      </c>
      <c r="H13" s="133" t="s">
        <v>36</v>
      </c>
      <c r="I13" s="133" t="s">
        <v>37</v>
      </c>
      <c r="J13" s="133" t="s">
        <v>38</v>
      </c>
      <c r="K13" s="133" t="s">
        <v>39</v>
      </c>
      <c r="L13" s="133" t="s">
        <v>40</v>
      </c>
      <c r="M13" s="133" t="s">
        <v>41</v>
      </c>
    </row>
    <row r="14" spans="1:13" ht="15.75" thickTop="1">
      <c r="A14" s="134" t="s">
        <v>11</v>
      </c>
      <c r="B14" s="135">
        <f>SUM(D14:M14)</f>
        <v>1506557</v>
      </c>
      <c r="C14" s="136"/>
      <c r="D14" s="137">
        <v>144000</v>
      </c>
      <c r="E14" s="138">
        <v>145440</v>
      </c>
      <c r="F14" s="138">
        <v>146894</v>
      </c>
      <c r="G14" s="138">
        <v>148363</v>
      </c>
      <c r="H14" s="138">
        <v>149847</v>
      </c>
      <c r="I14" s="138">
        <v>151345</v>
      </c>
      <c r="J14" s="138">
        <v>152859</v>
      </c>
      <c r="K14" s="138">
        <v>154387</v>
      </c>
      <c r="L14" s="138">
        <v>155931</v>
      </c>
      <c r="M14" s="138">
        <v>157491</v>
      </c>
    </row>
    <row r="15" spans="1:13" ht="15.75" thickBot="1">
      <c r="A15" s="139" t="s">
        <v>12</v>
      </c>
      <c r="B15" s="140" t="str">
        <f>+IF(D15&lt;&gt;"",D15+E15+F15+#REF!+#REF!+#REF!+#REF!+#REF!,"")</f>
        <v/>
      </c>
      <c r="C15" s="141" t="str">
        <f t="shared" ref="C15:C32" si="0">IF(ISERR(+B15/$D$15)," ",B15/$D$15)</f>
        <v xml:space="preserve"> </v>
      </c>
      <c r="D15" s="181"/>
      <c r="E15" s="182"/>
      <c r="F15" s="182"/>
      <c r="G15" s="182"/>
      <c r="H15" s="182"/>
      <c r="I15" s="182"/>
      <c r="J15" s="182"/>
      <c r="K15" s="182"/>
      <c r="L15" s="182"/>
      <c r="M15" s="182"/>
    </row>
    <row r="16" spans="1:13" ht="15.75" thickBot="1">
      <c r="A16" s="142" t="s">
        <v>13</v>
      </c>
      <c r="B16" s="143" t="str">
        <f>+IF(ISERR(B14-B15),"",B14-B15)</f>
        <v/>
      </c>
      <c r="C16" s="144" t="str">
        <f t="shared" si="0"/>
        <v xml:space="preserve"> </v>
      </c>
      <c r="D16" s="168">
        <f t="shared" ref="D16:M16" si="1">+IF(D14&lt;&gt;"",D14-D15,"")</f>
        <v>144000</v>
      </c>
      <c r="E16" s="169">
        <f t="shared" si="1"/>
        <v>145440</v>
      </c>
      <c r="F16" s="170">
        <f t="shared" si="1"/>
        <v>146894</v>
      </c>
      <c r="G16" s="170">
        <f t="shared" si="1"/>
        <v>148363</v>
      </c>
      <c r="H16" s="170">
        <f t="shared" si="1"/>
        <v>149847</v>
      </c>
      <c r="I16" s="170">
        <f t="shared" si="1"/>
        <v>151345</v>
      </c>
      <c r="J16" s="170">
        <f t="shared" si="1"/>
        <v>152859</v>
      </c>
      <c r="K16" s="170">
        <f t="shared" si="1"/>
        <v>154387</v>
      </c>
      <c r="L16" s="170">
        <f t="shared" si="1"/>
        <v>155931</v>
      </c>
      <c r="M16" s="170">
        <f t="shared" si="1"/>
        <v>157491</v>
      </c>
    </row>
    <row r="17" spans="1:13">
      <c r="A17" s="145" t="s">
        <v>14</v>
      </c>
      <c r="B17" s="140" t="str">
        <f>+IF(D17&lt;&gt;"",D17+E17+F17+#REF!+#REF!+#REF!+#REF!+#REF!,"")</f>
        <v/>
      </c>
      <c r="C17" s="146" t="str">
        <f t="shared" si="0"/>
        <v xml:space="preserve"> </v>
      </c>
      <c r="D17" s="183"/>
      <c r="E17" s="184"/>
      <c r="F17" s="184"/>
      <c r="G17" s="184"/>
      <c r="H17" s="184"/>
      <c r="I17" s="184"/>
      <c r="J17" s="184"/>
      <c r="K17" s="184"/>
      <c r="L17" s="184"/>
      <c r="M17" s="184"/>
    </row>
    <row r="18" spans="1:13">
      <c r="A18" s="145" t="s">
        <v>15</v>
      </c>
      <c r="B18" s="140" t="str">
        <f>+IF(D18&lt;&gt;"",D18+E18+F18+#REF!+#REF!+#REF!+#REF!+#REF!,"")</f>
        <v/>
      </c>
      <c r="C18" s="141" t="str">
        <f t="shared" si="0"/>
        <v xml:space="preserve"> </v>
      </c>
      <c r="D18" s="185"/>
      <c r="E18" s="186"/>
      <c r="F18" s="186"/>
      <c r="G18" s="186"/>
      <c r="H18" s="186"/>
      <c r="I18" s="186"/>
      <c r="J18" s="186"/>
      <c r="K18" s="186"/>
      <c r="L18" s="186"/>
      <c r="M18" s="186"/>
    </row>
    <row r="19" spans="1:13">
      <c r="A19" s="145" t="s">
        <v>16</v>
      </c>
      <c r="B19" s="140" t="str">
        <f>+IF(D19&lt;&gt;"",D19+E19+F19+#REF!+#REF!+#REF!+#REF!+#REF!,"")</f>
        <v/>
      </c>
      <c r="C19" s="141" t="str">
        <f t="shared" si="0"/>
        <v xml:space="preserve"> </v>
      </c>
      <c r="D19" s="185"/>
      <c r="E19" s="186"/>
      <c r="F19" s="186"/>
      <c r="G19" s="186"/>
      <c r="H19" s="186"/>
      <c r="I19" s="186"/>
      <c r="J19" s="186"/>
      <c r="K19" s="186"/>
      <c r="L19" s="186"/>
      <c r="M19" s="186"/>
    </row>
    <row r="20" spans="1:13">
      <c r="A20" s="145" t="s">
        <v>17</v>
      </c>
      <c r="B20" s="140" t="str">
        <f>+IF(D20&lt;&gt;"",D20+E20+F20+#REF!+#REF!+#REF!+#REF!+#REF!,"")</f>
        <v/>
      </c>
      <c r="C20" s="141" t="str">
        <f t="shared" si="0"/>
        <v xml:space="preserve"> </v>
      </c>
      <c r="D20" s="185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1:13">
      <c r="A21" s="145" t="s">
        <v>18</v>
      </c>
      <c r="B21" s="140" t="str">
        <f>+IF(D21&lt;&gt;"",D21+E21+F21+#REF!+#REF!+#REF!+#REF!+#REF!,"")</f>
        <v/>
      </c>
      <c r="C21" s="141" t="str">
        <f t="shared" si="0"/>
        <v xml:space="preserve"> </v>
      </c>
      <c r="D21" s="185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13">
      <c r="A22" s="145" t="s">
        <v>19</v>
      </c>
      <c r="B22" s="140" t="str">
        <f>+IF(D22&lt;&gt;"",D22+E22+F22+#REF!+#REF!+#REF!+#REF!+#REF!,"")</f>
        <v/>
      </c>
      <c r="C22" s="141" t="str">
        <f t="shared" si="0"/>
        <v xml:space="preserve"> </v>
      </c>
      <c r="D22" s="185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13">
      <c r="A23" s="145" t="s">
        <v>20</v>
      </c>
      <c r="B23" s="140" t="str">
        <f>+IF(D23&lt;&gt;"",D23+E23+F23+#REF!+#REF!+#REF!+#REF!+#REF!,"")</f>
        <v/>
      </c>
      <c r="C23" s="141" t="str">
        <f t="shared" si="0"/>
        <v xml:space="preserve"> </v>
      </c>
      <c r="D23" s="185"/>
      <c r="E23" s="186"/>
      <c r="F23" s="186"/>
      <c r="G23" s="186"/>
      <c r="H23" s="186"/>
      <c r="I23" s="186"/>
      <c r="J23" s="186"/>
      <c r="K23" s="186"/>
      <c r="L23" s="186"/>
      <c r="M23" s="186"/>
    </row>
    <row r="24" spans="1:13" ht="15.75" thickBot="1">
      <c r="A24" s="145" t="s">
        <v>29</v>
      </c>
      <c r="B24" s="140" t="str">
        <f>+IF(D24&lt;&gt;"",D24+E24+F24+#REF!+#REF!+#REF!+#REF!+#REF!,"")</f>
        <v/>
      </c>
      <c r="C24" s="147" t="str">
        <f t="shared" si="0"/>
        <v xml:space="preserve"> </v>
      </c>
      <c r="D24" s="181"/>
      <c r="E24" s="186"/>
      <c r="F24" s="186"/>
      <c r="G24" s="186"/>
      <c r="H24" s="186"/>
      <c r="I24" s="186"/>
      <c r="J24" s="186"/>
      <c r="K24" s="186"/>
      <c r="L24" s="186"/>
      <c r="M24" s="186"/>
    </row>
    <row r="25" spans="1:13" ht="15.75" thickBot="1">
      <c r="A25" s="142" t="s">
        <v>21</v>
      </c>
      <c r="B25" s="143" t="str">
        <f>IF(B17&lt;&gt;"",SUM(B17:B24),"")</f>
        <v/>
      </c>
      <c r="C25" s="144" t="str">
        <f t="shared" si="0"/>
        <v xml:space="preserve"> </v>
      </c>
      <c r="D25" s="168">
        <f t="shared" ref="D25:K25" si="2">IF(D14&lt;&gt;"",SUM(D17:D24),"")</f>
        <v>0</v>
      </c>
      <c r="E25" s="169">
        <f t="shared" si="2"/>
        <v>0</v>
      </c>
      <c r="F25" s="169">
        <f t="shared" si="2"/>
        <v>0</v>
      </c>
      <c r="G25" s="169">
        <f t="shared" si="2"/>
        <v>0</v>
      </c>
      <c r="H25" s="169">
        <f t="shared" si="2"/>
        <v>0</v>
      </c>
      <c r="I25" s="169">
        <f t="shared" si="2"/>
        <v>0</v>
      </c>
      <c r="J25" s="169">
        <f t="shared" si="2"/>
        <v>0</v>
      </c>
      <c r="K25" s="169">
        <f t="shared" si="2"/>
        <v>0</v>
      </c>
      <c r="L25" s="169">
        <f>IF(L14&lt;&gt;"",SUM(L17:L24),"")</f>
        <v>0</v>
      </c>
      <c r="M25" s="169">
        <f>IF(M14&lt;&gt;"",SUM(M17:M24),"")</f>
        <v>0</v>
      </c>
    </row>
    <row r="26" spans="1:13" ht="18.75" thickBot="1">
      <c r="A26" s="148" t="s">
        <v>22</v>
      </c>
      <c r="B26" s="149" t="str">
        <f>+IF(D26&lt;&gt;"",D26+E26+F26+#REF!+#REF!+#REF!+#REF!+#REF!,"")</f>
        <v/>
      </c>
      <c r="C26" s="150" t="str">
        <f t="shared" si="0"/>
        <v xml:space="preserve"> </v>
      </c>
      <c r="D26" s="187"/>
      <c r="E26" s="188"/>
      <c r="F26" s="188"/>
      <c r="G26" s="188"/>
      <c r="H26" s="188"/>
      <c r="I26" s="188"/>
      <c r="J26" s="188"/>
      <c r="K26" s="188"/>
      <c r="L26" s="188"/>
      <c r="M26" s="188"/>
    </row>
    <row r="27" spans="1:13" ht="15.75" thickBot="1">
      <c r="A27" s="151" t="s">
        <v>23</v>
      </c>
      <c r="B27" s="152" t="str">
        <f>IF(ISERR(B16-(B25+B26)),"",SUM(B16-(B25+B26)))</f>
        <v/>
      </c>
      <c r="C27" s="153" t="str">
        <f t="shared" si="0"/>
        <v xml:space="preserve"> </v>
      </c>
      <c r="D27" s="152">
        <f t="shared" ref="D27:M27" si="3">IF(D14&lt;&gt;"",SUM((D16-(D25+D26))),"")</f>
        <v>144000</v>
      </c>
      <c r="E27" s="171">
        <f t="shared" si="3"/>
        <v>145440</v>
      </c>
      <c r="F27" s="171">
        <f t="shared" si="3"/>
        <v>146894</v>
      </c>
      <c r="G27" s="171">
        <f t="shared" si="3"/>
        <v>148363</v>
      </c>
      <c r="H27" s="171">
        <f t="shared" si="3"/>
        <v>149847</v>
      </c>
      <c r="I27" s="171">
        <f t="shared" si="3"/>
        <v>151345</v>
      </c>
      <c r="J27" s="171">
        <f t="shared" si="3"/>
        <v>152859</v>
      </c>
      <c r="K27" s="171">
        <f t="shared" si="3"/>
        <v>154387</v>
      </c>
      <c r="L27" s="171">
        <f t="shared" si="3"/>
        <v>155931</v>
      </c>
      <c r="M27" s="171">
        <f t="shared" si="3"/>
        <v>157491</v>
      </c>
    </row>
    <row r="28" spans="1:13" ht="15.75" thickBot="1">
      <c r="A28" s="154" t="s">
        <v>31</v>
      </c>
      <c r="B28" s="155">
        <f>SUM(D28:M28)</f>
        <v>52730</v>
      </c>
      <c r="C28" s="156" t="str">
        <f t="shared" si="0"/>
        <v xml:space="preserve"> </v>
      </c>
      <c r="D28" s="172">
        <v>5040</v>
      </c>
      <c r="E28" s="173">
        <v>5090</v>
      </c>
      <c r="F28" s="173">
        <v>5141</v>
      </c>
      <c r="G28" s="174">
        <v>5193</v>
      </c>
      <c r="H28" s="174">
        <v>5245</v>
      </c>
      <c r="I28" s="174">
        <v>5297</v>
      </c>
      <c r="J28" s="174">
        <v>5350</v>
      </c>
      <c r="K28" s="173">
        <v>5404</v>
      </c>
      <c r="L28" s="174">
        <v>5458</v>
      </c>
      <c r="M28" s="173">
        <v>5512</v>
      </c>
    </row>
    <row r="29" spans="1:13">
      <c r="A29" s="157" t="s">
        <v>30</v>
      </c>
      <c r="B29" s="158">
        <f>IF(COUNTBLANK(D29:F29)&gt;=10," ",+D29+E29+F29)</f>
        <v>0</v>
      </c>
      <c r="C29" s="159" t="str">
        <f t="shared" si="0"/>
        <v xml:space="preserve"> </v>
      </c>
      <c r="D29" s="189"/>
      <c r="E29" s="190"/>
      <c r="F29" s="191"/>
      <c r="G29" s="192"/>
      <c r="H29" s="192"/>
      <c r="I29" s="192"/>
      <c r="J29" s="192"/>
      <c r="K29" s="191"/>
      <c r="L29" s="192"/>
      <c r="M29" s="191"/>
    </row>
    <row r="30" spans="1:13" ht="15.75" thickBot="1">
      <c r="A30" s="160" t="s">
        <v>25</v>
      </c>
      <c r="B30" s="161">
        <f>SUM(D30:M30)</f>
        <v>1506557</v>
      </c>
      <c r="C30" s="162" t="str">
        <f t="shared" si="0"/>
        <v xml:space="preserve"> </v>
      </c>
      <c r="D30" s="175">
        <f t="shared" ref="D30:M30" si="4">+IF(D14&lt;&gt;"",D27-D29,"")</f>
        <v>144000</v>
      </c>
      <c r="E30" s="175">
        <f t="shared" si="4"/>
        <v>145440</v>
      </c>
      <c r="F30" s="175">
        <f t="shared" si="4"/>
        <v>146894</v>
      </c>
      <c r="G30" s="175">
        <f t="shared" si="4"/>
        <v>148363</v>
      </c>
      <c r="H30" s="175">
        <f t="shared" si="4"/>
        <v>149847</v>
      </c>
      <c r="I30" s="175">
        <f t="shared" si="4"/>
        <v>151345</v>
      </c>
      <c r="J30" s="175">
        <f t="shared" si="4"/>
        <v>152859</v>
      </c>
      <c r="K30" s="175">
        <f t="shared" si="4"/>
        <v>154387</v>
      </c>
      <c r="L30" s="175">
        <f t="shared" si="4"/>
        <v>155931</v>
      </c>
      <c r="M30" s="175">
        <f t="shared" si="4"/>
        <v>157491</v>
      </c>
    </row>
    <row r="31" spans="1:13" ht="15.75" thickBot="1">
      <c r="A31" s="148" t="s">
        <v>26</v>
      </c>
      <c r="B31" s="163" t="str">
        <f>+IF(D31&lt;&gt;"",D31+E31+F31+#REF!+#REF!+#REF!+#REF!+#REF!,"")</f>
        <v/>
      </c>
      <c r="C31" s="164" t="str">
        <f t="shared" si="0"/>
        <v xml:space="preserve"> </v>
      </c>
      <c r="D31" s="187"/>
      <c r="E31" s="188"/>
      <c r="F31" s="188"/>
      <c r="G31" s="188"/>
      <c r="H31" s="188"/>
      <c r="I31" s="188"/>
      <c r="J31" s="188"/>
      <c r="K31" s="188"/>
      <c r="L31" s="188"/>
      <c r="M31" s="188"/>
    </row>
    <row r="32" spans="1:13" ht="15.75" thickBot="1">
      <c r="A32" s="165" t="s">
        <v>27</v>
      </c>
      <c r="B32" s="166">
        <f>SUM(D32:M32)</f>
        <v>1506557</v>
      </c>
      <c r="C32" s="167" t="str">
        <f t="shared" si="0"/>
        <v xml:space="preserve"> </v>
      </c>
      <c r="D32" s="176">
        <f t="shared" ref="D32:M32" si="5">+IF(D14&lt;&gt;"",D30-D31,"")</f>
        <v>144000</v>
      </c>
      <c r="E32" s="177">
        <f t="shared" si="5"/>
        <v>145440</v>
      </c>
      <c r="F32" s="177">
        <f t="shared" si="5"/>
        <v>146894</v>
      </c>
      <c r="G32" s="177">
        <f t="shared" si="5"/>
        <v>148363</v>
      </c>
      <c r="H32" s="177">
        <f t="shared" si="5"/>
        <v>149847</v>
      </c>
      <c r="I32" s="177">
        <f t="shared" si="5"/>
        <v>151345</v>
      </c>
      <c r="J32" s="177">
        <f t="shared" si="5"/>
        <v>152859</v>
      </c>
      <c r="K32" s="177">
        <f t="shared" si="5"/>
        <v>154387</v>
      </c>
      <c r="L32" s="177">
        <f t="shared" si="5"/>
        <v>155931</v>
      </c>
      <c r="M32" s="177">
        <f t="shared" si="5"/>
        <v>157491</v>
      </c>
    </row>
    <row r="33" spans="1:11" ht="15.75" thickTop="1">
      <c r="A33" s="100"/>
      <c r="B33" s="91"/>
      <c r="C33" s="91"/>
      <c r="D33" s="91"/>
      <c r="E33" s="91"/>
      <c r="F33" s="91"/>
      <c r="G33" s="105"/>
      <c r="H33" s="7"/>
      <c r="I33" s="7"/>
      <c r="J33" s="7"/>
      <c r="K33" s="7"/>
    </row>
    <row r="34" spans="1:11" ht="18.75" thickBot="1">
      <c r="A34" s="178" t="s">
        <v>28</v>
      </c>
      <c r="B34" s="179"/>
      <c r="C34" s="179"/>
      <c r="D34" s="179"/>
      <c r="E34" s="179"/>
      <c r="F34" s="179"/>
      <c r="G34" s="180"/>
      <c r="H34" s="121"/>
      <c r="I34" s="121"/>
      <c r="J34" s="7"/>
      <c r="K34" s="7"/>
    </row>
    <row r="35" spans="1:11" ht="135.75" customHeight="1" thickBot="1">
      <c r="A35" s="242" t="s">
        <v>43</v>
      </c>
      <c r="B35" s="243"/>
      <c r="C35" s="243"/>
      <c r="D35" s="243"/>
      <c r="E35" s="243"/>
      <c r="F35" s="243"/>
      <c r="G35" s="243"/>
      <c r="H35" s="243"/>
      <c r="I35" s="244"/>
      <c r="J35" s="104"/>
      <c r="K35" s="104"/>
    </row>
  </sheetData>
  <sheetProtection algorithmName="SHA-512" hashValue="P4w5Ms97Ul07omypy/Xp20DQVfs61i/XOMRhaUew0f8ksLkRF6A3BFgIEYZ9m13t5yzPJ4GPUEKUFHvGWOUXlw==" saltValue="HbIdHDvmQkXQ94m/f7X7Xw==" spinCount="100000" sheet="1" selectLockedCells="1"/>
  <mergeCells count="9">
    <mergeCell ref="B2:M3"/>
    <mergeCell ref="A35:I35"/>
    <mergeCell ref="A5:G5"/>
    <mergeCell ref="K10"/>
    <mergeCell ref="B12:C12"/>
    <mergeCell ref="A7:A8"/>
    <mergeCell ref="A10:F10"/>
    <mergeCell ref="D12:M12"/>
    <mergeCell ref="B7:G8"/>
  </mergeCells>
  <dataValidations count="1">
    <dataValidation type="whole" allowBlank="1" showInputMessage="1" showErrorMessage="1" error="DEBE EXPRESARSE SIN DECIMALES" sqref="D29:M29" xr:uid="{B31CBEEA-E679-4432-A5CD-9A612A046C38}">
      <formula1>0</formula1>
      <formula2>20000000</formula2>
    </dataValidation>
  </dataValidations>
  <pageMargins left="0.7" right="0.7" top="0.75" bottom="0.75" header="0.3" footer="0.3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62DD443BE19340B70E3D7C39FDD906" ma:contentTypeVersion="17" ma:contentTypeDescription="Crear nuevo documento." ma:contentTypeScope="" ma:versionID="fff85dfada44e39e2848de9a8c7b0d33">
  <xsd:schema xmlns:xsd="http://www.w3.org/2001/XMLSchema" xmlns:xs="http://www.w3.org/2001/XMLSchema" xmlns:p="http://schemas.microsoft.com/office/2006/metadata/properties" xmlns:ns2="45cf36d9-4a05-4472-bc46-c6f7a9cbdf10" xmlns:ns3="7fcc20d9-a837-4353-b77e-5d2b38fb01e6" targetNamespace="http://schemas.microsoft.com/office/2006/metadata/properties" ma:root="true" ma:fieldsID="fe12a4341f3e355242d6d60487e6cd0b" ns2:_="" ns3:_="">
    <xsd:import namespace="45cf36d9-4a05-4472-bc46-c6f7a9cbdf10"/>
    <xsd:import namespace="7fcc20d9-a837-4353-b77e-5d2b38fb01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f36d9-4a05-4472-bc46-c6f7a9cbdf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c20d9-a837-4353-b77e-5d2b38fb01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f0373d8-0bc7-433d-949d-54f632d6aa06}" ma:internalName="TaxCatchAll" ma:showField="CatchAllData" ma:web="7fcc20d9-a837-4353-b77e-5d2b38fb01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c20d9-a837-4353-b77e-5d2b38fb01e6" xsi:nil="true"/>
    <lcf76f155ced4ddcb4097134ff3c332f xmlns="45cf36d9-4a05-4472-bc46-c6f7a9cbdf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BE7119-B1E3-414C-AD76-F13C401CE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BE8B29-FFDE-47E6-A556-56E63B193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cf36d9-4a05-4472-bc46-c6f7a9cbdf10"/>
    <ds:schemaRef ds:uri="7fcc20d9-a837-4353-b77e-5d2b38fb01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A338BF-17AF-4022-BEAE-E1222D858C47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7fcc20d9-a837-4353-b77e-5d2b38fb01e6"/>
    <ds:schemaRef ds:uri="45cf36d9-4a05-4472-bc46-c6f7a9cbdf10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Sanchez Daroca</dc:creator>
  <cp:lastModifiedBy>JOSE GOMEZ JIMENEZ</cp:lastModifiedBy>
  <cp:lastPrinted>2024-08-01T17:41:54Z</cp:lastPrinted>
  <dcterms:created xsi:type="dcterms:W3CDTF">2020-10-29T08:29:43Z</dcterms:created>
  <dcterms:modified xsi:type="dcterms:W3CDTF">2024-08-01T17:42:25Z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0x0101008A62DD443BE19340B70E3D7C39FDD906</vt:lpwstr>
  </property>
</Properties>
</file>