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adif365-my.sharepoint.com/personal/jhidalgo_adif_es/Documents/jhidalgo/ESTACIONES/2025/Contratos/Cafeteria Conectividad/2025-163-00028/Anejos/ENVIAR/"/>
    </mc:Choice>
  </mc:AlternateContent>
  <xr:revisionPtr revIDLastSave="77" documentId="8_{C1D292AA-2947-4A34-A2DD-37FE1F9AD9F9}" xr6:coauthVersionLast="47" xr6:coauthVersionMax="47" xr10:uidLastSave="{3A9EA53C-56A1-4296-B633-C09F9DB15DCF}"/>
  <bookViews>
    <workbookView xWindow="-120" yWindow="-120" windowWidth="29040" windowHeight="17640" xr2:uid="{907B4855-75D9-41F7-B6EF-164B0B31FFBD}"/>
  </bookViews>
  <sheets>
    <sheet name="Hoja1" sheetId="1" r:id="rId1"/>
  </sheets>
  <definedNames>
    <definedName name="_xlnm.Print_Area" localSheetId="0">Hoja1!$A$2:$Y$43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 i="1" l="1"/>
  <c r="G36" i="1"/>
  <c r="X34" i="1"/>
  <c r="Y34" i="1" s="1"/>
  <c r="V34" i="1"/>
  <c r="W34" i="1" s="1"/>
  <c r="T34" i="1"/>
  <c r="U34" i="1" s="1"/>
  <c r="R34" i="1"/>
  <c r="S34" i="1" s="1"/>
  <c r="P34" i="1"/>
  <c r="Q34" i="1" s="1"/>
  <c r="N34" i="1"/>
  <c r="O34" i="1" s="1"/>
  <c r="L34" i="1"/>
  <c r="M34" i="1" s="1"/>
  <c r="J34" i="1"/>
  <c r="K34" i="1" s="1"/>
  <c r="Y33" i="1"/>
  <c r="W33" i="1"/>
  <c r="U33" i="1"/>
  <c r="S33" i="1"/>
  <c r="Q33" i="1"/>
  <c r="O33" i="1"/>
  <c r="M33" i="1"/>
  <c r="K33" i="1"/>
  <c r="I33" i="1"/>
  <c r="G33" i="1"/>
  <c r="D33" i="1"/>
  <c r="X32" i="1"/>
  <c r="Y32" i="1" s="1"/>
  <c r="V32" i="1"/>
  <c r="W32" i="1" s="1"/>
  <c r="T32" i="1"/>
  <c r="U32" i="1" s="1"/>
  <c r="R32" i="1"/>
  <c r="S32" i="1" s="1"/>
  <c r="P32" i="1"/>
  <c r="Q32" i="1" s="1"/>
  <c r="N32" i="1"/>
  <c r="O32" i="1" s="1"/>
  <c r="L32" i="1"/>
  <c r="M32" i="1" s="1"/>
  <c r="J32" i="1"/>
  <c r="K32" i="1" s="1"/>
  <c r="X30" i="1"/>
  <c r="X31" i="1" s="1"/>
  <c r="Y31" i="1" s="1"/>
  <c r="V30" i="1"/>
  <c r="V31" i="1" s="1"/>
  <c r="W31" i="1" s="1"/>
  <c r="T30" i="1"/>
  <c r="T31" i="1" s="1"/>
  <c r="U31" i="1" s="1"/>
  <c r="R30" i="1"/>
  <c r="R31" i="1" s="1"/>
  <c r="S31" i="1" s="1"/>
  <c r="P30" i="1"/>
  <c r="P31" i="1" s="1"/>
  <c r="Q31" i="1" s="1"/>
  <c r="N30" i="1"/>
  <c r="N31" i="1" s="1"/>
  <c r="O31" i="1" s="1"/>
  <c r="L30" i="1"/>
  <c r="L31" i="1" s="1"/>
  <c r="M31" i="1" s="1"/>
  <c r="J30" i="1"/>
  <c r="J31" i="1" s="1"/>
  <c r="K31" i="1" s="1"/>
  <c r="H30" i="1"/>
  <c r="H31" i="1" s="1"/>
  <c r="I31" i="1" s="1"/>
  <c r="F30" i="1"/>
  <c r="F31" i="1" s="1"/>
  <c r="F29" i="1"/>
  <c r="F36" i="1" s="1"/>
  <c r="H28" i="1"/>
  <c r="H36" i="1" s="1"/>
  <c r="H37" i="1" s="1"/>
  <c r="X27" i="1"/>
  <c r="Y27" i="1" s="1"/>
  <c r="W27" i="1"/>
  <c r="V27" i="1"/>
  <c r="T27" i="1"/>
  <c r="U27" i="1" s="1"/>
  <c r="R27" i="1"/>
  <c r="S27" i="1" s="1"/>
  <c r="P27" i="1"/>
  <c r="Q27" i="1" s="1"/>
  <c r="N27" i="1"/>
  <c r="O27" i="1" s="1"/>
  <c r="L27" i="1"/>
  <c r="M27" i="1" s="1"/>
  <c r="K27" i="1"/>
  <c r="J27" i="1"/>
  <c r="Y26" i="1"/>
  <c r="W26" i="1"/>
  <c r="U26" i="1"/>
  <c r="S26" i="1"/>
  <c r="Q26" i="1"/>
  <c r="O26" i="1"/>
  <c r="M26" i="1"/>
  <c r="K26" i="1"/>
  <c r="I26" i="1"/>
  <c r="G26" i="1"/>
  <c r="D26" i="1"/>
  <c r="X25" i="1"/>
  <c r="Y25" i="1" s="1"/>
  <c r="V25" i="1"/>
  <c r="W25" i="1" s="1"/>
  <c r="U25" i="1"/>
  <c r="T25" i="1"/>
  <c r="R25" i="1"/>
  <c r="S25" i="1" s="1"/>
  <c r="Q25" i="1"/>
  <c r="P25" i="1"/>
  <c r="N25" i="1"/>
  <c r="O25" i="1" s="1"/>
  <c r="L25" i="1"/>
  <c r="M25" i="1" s="1"/>
  <c r="J25" i="1"/>
  <c r="K25" i="1" s="1"/>
  <c r="H25" i="1"/>
  <c r="I25" i="1" s="1"/>
  <c r="F25" i="1"/>
  <c r="G25" i="1" s="1"/>
  <c r="Y24" i="1"/>
  <c r="W24" i="1"/>
  <c r="U24" i="1"/>
  <c r="S24" i="1"/>
  <c r="Q24" i="1"/>
  <c r="O24" i="1"/>
  <c r="M24" i="1"/>
  <c r="K24" i="1"/>
  <c r="I24" i="1"/>
  <c r="G24" i="1"/>
  <c r="D24" i="1"/>
  <c r="Y23" i="1"/>
  <c r="W23" i="1"/>
  <c r="U23" i="1"/>
  <c r="S23" i="1"/>
  <c r="Q23" i="1"/>
  <c r="O23" i="1"/>
  <c r="M23" i="1"/>
  <c r="K23" i="1"/>
  <c r="I23" i="1"/>
  <c r="G23" i="1"/>
  <c r="D23" i="1"/>
  <c r="Y22" i="1"/>
  <c r="W22" i="1"/>
  <c r="U22" i="1"/>
  <c r="S22" i="1"/>
  <c r="Q22" i="1"/>
  <c r="O22" i="1"/>
  <c r="M22" i="1"/>
  <c r="K22" i="1"/>
  <c r="I22" i="1"/>
  <c r="G22" i="1"/>
  <c r="D22" i="1"/>
  <c r="Y21" i="1"/>
  <c r="W21" i="1"/>
  <c r="U21" i="1"/>
  <c r="S21" i="1"/>
  <c r="Q21" i="1"/>
  <c r="O21" i="1"/>
  <c r="M21" i="1"/>
  <c r="K21" i="1"/>
  <c r="I21" i="1"/>
  <c r="G21" i="1"/>
  <c r="D21" i="1"/>
  <c r="Y20" i="1"/>
  <c r="W20" i="1"/>
  <c r="U20" i="1"/>
  <c r="S20" i="1"/>
  <c r="Q20" i="1"/>
  <c r="O20" i="1"/>
  <c r="M20" i="1"/>
  <c r="K20" i="1"/>
  <c r="I20" i="1"/>
  <c r="G20" i="1"/>
  <c r="D20" i="1"/>
  <c r="Y19" i="1"/>
  <c r="W19" i="1"/>
  <c r="U19" i="1"/>
  <c r="S19" i="1"/>
  <c r="Q19" i="1"/>
  <c r="O19" i="1"/>
  <c r="M19" i="1"/>
  <c r="K19" i="1"/>
  <c r="I19" i="1"/>
  <c r="G19" i="1"/>
  <c r="D19" i="1"/>
  <c r="Y18" i="1"/>
  <c r="W18" i="1"/>
  <c r="U18" i="1"/>
  <c r="S18" i="1"/>
  <c r="Q18" i="1"/>
  <c r="O18" i="1"/>
  <c r="M18" i="1"/>
  <c r="K18" i="1"/>
  <c r="I18" i="1"/>
  <c r="G18" i="1"/>
  <c r="D18" i="1"/>
  <c r="Y17" i="1"/>
  <c r="W17" i="1"/>
  <c r="U17" i="1"/>
  <c r="S17" i="1"/>
  <c r="Q17" i="1"/>
  <c r="O17" i="1"/>
  <c r="M17" i="1"/>
  <c r="K17" i="1"/>
  <c r="I17" i="1"/>
  <c r="G17" i="1"/>
  <c r="D17" i="1"/>
  <c r="X16" i="1"/>
  <c r="Y16" i="1" s="1"/>
  <c r="W16" i="1"/>
  <c r="V16" i="1"/>
  <c r="T16" i="1"/>
  <c r="U16" i="1" s="1"/>
  <c r="S16" i="1"/>
  <c r="R16" i="1"/>
  <c r="P16" i="1"/>
  <c r="Q16" i="1" s="1"/>
  <c r="O16" i="1"/>
  <c r="N16" i="1"/>
  <c r="L16" i="1"/>
  <c r="M16" i="1" s="1"/>
  <c r="J16" i="1"/>
  <c r="K16" i="1" s="1"/>
  <c r="H16" i="1"/>
  <c r="I16" i="1" s="1"/>
  <c r="F16" i="1"/>
  <c r="Y15" i="1"/>
  <c r="W15" i="1"/>
  <c r="U15" i="1"/>
  <c r="S15" i="1"/>
  <c r="Q15" i="1"/>
  <c r="O15" i="1"/>
  <c r="M15" i="1"/>
  <c r="K15" i="1"/>
  <c r="I15" i="1"/>
  <c r="G15" i="1"/>
  <c r="D15" i="1"/>
  <c r="Y14" i="1"/>
  <c r="W14" i="1"/>
  <c r="U14" i="1"/>
  <c r="S14" i="1"/>
  <c r="Q14" i="1"/>
  <c r="O14" i="1"/>
  <c r="M14" i="1"/>
  <c r="K14" i="1"/>
  <c r="I14" i="1"/>
  <c r="G14" i="1"/>
  <c r="D14" i="1"/>
  <c r="F27" i="1" l="1"/>
  <c r="G27" i="1" s="1"/>
  <c r="H27" i="1"/>
  <c r="I27" i="1" s="1"/>
  <c r="D16" i="1"/>
  <c r="E16" i="1" s="1"/>
  <c r="E21" i="1"/>
  <c r="D30" i="1"/>
  <c r="E30" i="1" s="1"/>
  <c r="H32" i="1"/>
  <c r="E20" i="1"/>
  <c r="E24" i="1"/>
  <c r="D25" i="1"/>
  <c r="E25" i="1" s="1"/>
  <c r="E19" i="1"/>
  <c r="E23" i="1"/>
  <c r="G16" i="1"/>
  <c r="E18" i="1"/>
  <c r="E22" i="1"/>
  <c r="E15" i="1"/>
  <c r="E17" i="1"/>
  <c r="E33" i="1"/>
  <c r="E26" i="1"/>
  <c r="G31" i="1"/>
  <c r="D31" i="1"/>
  <c r="E31" i="1" s="1"/>
  <c r="F37" i="1"/>
  <c r="J28" i="1"/>
  <c r="H29" i="1"/>
  <c r="F32" i="1" l="1"/>
  <c r="D32" i="1" s="1"/>
  <c r="E32" i="1" s="1"/>
  <c r="D27" i="1"/>
  <c r="E27" i="1" s="1"/>
  <c r="I32" i="1"/>
  <c r="H34" i="1"/>
  <c r="I34" i="1" s="1"/>
  <c r="G29" i="1"/>
  <c r="L28" i="1"/>
  <c r="J36" i="1"/>
  <c r="J29" i="1"/>
  <c r="F34" i="1" l="1"/>
  <c r="G34" i="1" s="1"/>
  <c r="G32" i="1"/>
  <c r="J37" i="1"/>
  <c r="L36" i="1"/>
  <c r="L29" i="1"/>
  <c r="N28" i="1"/>
  <c r="D34" i="1" l="1"/>
  <c r="E34" i="1" s="1"/>
  <c r="L37" i="1"/>
  <c r="K36" i="1"/>
  <c r="P28" i="1"/>
  <c r="N36" i="1"/>
  <c r="N29" i="1"/>
  <c r="K29" i="1"/>
  <c r="P29" i="1" l="1"/>
  <c r="R28" i="1"/>
  <c r="P36" i="1"/>
  <c r="M29" i="1"/>
  <c r="D29" i="1"/>
  <c r="N37" i="1"/>
  <c r="M36" i="1"/>
  <c r="I29" i="1" l="1"/>
  <c r="E29" i="1"/>
  <c r="T28" i="1"/>
  <c r="R36" i="1"/>
  <c r="R29" i="1"/>
  <c r="P37" i="1"/>
  <c r="O36" i="1"/>
  <c r="O29" i="1"/>
  <c r="R37" i="1" l="1"/>
  <c r="Q36" i="1"/>
  <c r="T29" i="1"/>
  <c r="T36" i="1"/>
  <c r="V28" i="1"/>
  <c r="Q29" i="1"/>
  <c r="Y29" i="1" l="1"/>
  <c r="S29" i="1"/>
  <c r="X28" i="1"/>
  <c r="V36" i="1"/>
  <c r="V29" i="1"/>
  <c r="U29" i="1" s="1"/>
  <c r="T37" i="1"/>
  <c r="Y36" i="1"/>
  <c r="S36" i="1"/>
  <c r="V37" i="1" l="1"/>
  <c r="U36" i="1"/>
  <c r="X36" i="1"/>
  <c r="X29" i="1"/>
  <c r="W29" i="1" s="1"/>
  <c r="D28" i="1"/>
  <c r="E28" i="1" s="1"/>
  <c r="X37" i="1" l="1"/>
  <c r="W36" i="1"/>
</calcChain>
</file>

<file path=xl/sharedStrings.xml><?xml version="1.0" encoding="utf-8"?>
<sst xmlns="http://schemas.openxmlformats.org/spreadsheetml/2006/main" count="44" uniqueCount="43">
  <si>
    <t>ANEJO  Nº EXPEDIENTE 2025-163-00028</t>
  </si>
  <si>
    <t>ESTE MODELO SE CUMPLIMENTARÁ Y SE INCLUIRÁ EN EL SOBRE Nº 3 DE LA PETICIÓN DE OFERTAS</t>
  </si>
  <si>
    <t>EMPRESA</t>
  </si>
  <si>
    <t>Firma y sello:</t>
  </si>
  <si>
    <t>(COMPLETAR SOLO CELDAS EN BLANCO)</t>
  </si>
  <si>
    <t>TOTAL CONTRATO</t>
  </si>
  <si>
    <t>AÑOS PREVISTOS DE VIGENCIA DEL CONTRATO</t>
  </si>
  <si>
    <t xml:space="preserve">TOTAL </t>
  </si>
  <si>
    <t>% s/ventas</t>
  </si>
  <si>
    <t>AÑO 1</t>
  </si>
  <si>
    <t>AÑO 2</t>
  </si>
  <si>
    <t>AÑO 3</t>
  </si>
  <si>
    <t>AÑO 4</t>
  </si>
  <si>
    <t>AÑO 5</t>
  </si>
  <si>
    <t>AÑO 6</t>
  </si>
  <si>
    <t>AÑO 7</t>
  </si>
  <si>
    <t>AÑO 8</t>
  </si>
  <si>
    <t>AÑO 9</t>
  </si>
  <si>
    <t>AÑO 10</t>
  </si>
  <si>
    <t xml:space="preserve">VENTAS       </t>
  </si>
  <si>
    <t>COSTES MATERIA PRIMA</t>
  </si>
  <si>
    <t>MARGEN BRUTO</t>
  </si>
  <si>
    <t>COSTES PERSONAL</t>
  </si>
  <si>
    <t>COMISIONES T. BANCARIAS</t>
  </si>
  <si>
    <t>TASAS Y TRIBUTOS</t>
  </si>
  <si>
    <t>MNTO. Y SUMINISTROS</t>
  </si>
  <si>
    <t>PUBLICIDAD Y PROMOCIÓN</t>
  </si>
  <si>
    <t>EXTRUCT. Y ADMON.</t>
  </si>
  <si>
    <t>GASTOS GENERALES</t>
  </si>
  <si>
    <t>OTROS COSTES</t>
  </si>
  <si>
    <t>TOTAL GASTOS GENERALES</t>
  </si>
  <si>
    <t>AMORTIZACIONES</t>
  </si>
  <si>
    <t>MARGEN DE EXPLOTACIÓN ANTES DE RENTAS</t>
  </si>
  <si>
    <t>RENTA MINIMA GARANTIZADA EXIGIDA EN LICITACIÓN</t>
  </si>
  <si>
    <t>RENTA VARIABLE</t>
  </si>
  <si>
    <t>RENTA MINIMA GARANTIZADA OFERTADA( 2 )</t>
  </si>
  <si>
    <t>TOTAL RENTA</t>
  </si>
  <si>
    <t>MARGEN DE EXPLOTACION</t>
  </si>
  <si>
    <t>GASTOS EXTRAORDINARIOS</t>
  </si>
  <si>
    <t>Bº ANTES IMPTOS.</t>
  </si>
  <si>
    <t>OBSERVACIONES:</t>
  </si>
  <si>
    <t>Este modelo se cumplimentará (sólo las casillas en blanco) y se incluirá en el Sobre nº 3.                                                                                                                                                                                                                          La columna "RENTA VARIABLE OFERTADA" debe cumplimentarse de conformidad con la Estipulación 6.- "PROPOSICIÓN ECONÓMICA" del Pliego de Condiciones Particulares del Expediente de Contratación. Por tanto, para la Renta Variable el ofertante propondrá el pago de un porcentaje de sus ingresos durante toda la vida del contrato, debiendo cumplir su oferta las siguientes condiciones: 
a) para el primer año de contrato, deberá ofertar 20%, b) ser el mismo para todos los meses de cada año, c) para años posteriores al primero, ser igual o mayor al del año anterior no superando en dos puntos porcentuales al porcentaje del año anterior y d) estar expresado con un decimal.</t>
  </si>
  <si>
    <t>MODELO DE CUENTA DE EXPLOTACIÓN PREVISIONAL LOCAL 23954 - ESPACIO 23972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</si>
</sst>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quot;"/>
    <numFmt numFmtId="165" formatCode="#,##0.00\ &quot;€&quot;"/>
    <numFmt numFmtId="166" formatCode="0.0%"/>
  </numFmts>
  <fonts count="26" x14ac:knownFonts="1">
    <font>
      <sz val="11"/>
      <color theme="1"/>
      <name val="Aptos Narrow"/>
      <family val="2"/>
      <scheme val="minor"/>
    </font>
    <font>
      <sz val="11"/>
      <color theme="1"/>
      <name val="Aptos Narrow"/>
      <family val="2"/>
      <scheme val="minor"/>
    </font>
    <font>
      <b/>
      <u/>
      <sz val="12"/>
      <name val="Verdana"/>
      <family val="2"/>
    </font>
    <font>
      <sz val="10"/>
      <name val="Verdana"/>
      <family val="2"/>
    </font>
    <font>
      <b/>
      <sz val="24"/>
      <color theme="0"/>
      <name val="Verdana"/>
      <family val="2"/>
    </font>
    <font>
      <b/>
      <sz val="18"/>
      <name val="Verdana"/>
      <family val="2"/>
    </font>
    <font>
      <b/>
      <sz val="20"/>
      <color theme="0"/>
      <name val="Verdana"/>
      <family val="2"/>
    </font>
    <font>
      <b/>
      <sz val="12"/>
      <color theme="0"/>
      <name val="Verdana"/>
      <family val="2"/>
    </font>
    <font>
      <b/>
      <sz val="22"/>
      <color theme="0"/>
      <name val="Verdana"/>
      <family val="2"/>
    </font>
    <font>
      <b/>
      <sz val="22"/>
      <color theme="1" tint="0.499984740745262"/>
      <name val="Verdana"/>
      <family val="2"/>
    </font>
    <font>
      <b/>
      <sz val="14"/>
      <color theme="1" tint="0.499984740745262"/>
      <name val="Verdana"/>
      <family val="2"/>
    </font>
    <font>
      <b/>
      <sz val="14"/>
      <color rgb="FFFF0000"/>
      <name val="Verdana"/>
      <family val="2"/>
    </font>
    <font>
      <b/>
      <sz val="12"/>
      <name val="Verdana"/>
      <family val="2"/>
    </font>
    <font>
      <sz val="12"/>
      <name val="Verdana"/>
      <family val="2"/>
    </font>
    <font>
      <b/>
      <sz val="11"/>
      <name val="Verdana"/>
      <family val="2"/>
    </font>
    <font>
      <b/>
      <sz val="10"/>
      <name val="Verdana"/>
      <family val="2"/>
    </font>
    <font>
      <b/>
      <sz val="9"/>
      <name val="Verdana"/>
      <family val="2"/>
    </font>
    <font>
      <b/>
      <sz val="10"/>
      <color theme="1" tint="0.34998626667073579"/>
      <name val="Verdana"/>
      <family val="2"/>
    </font>
    <font>
      <sz val="10"/>
      <color theme="1" tint="0.34998626667073579"/>
      <name val="Verdana"/>
      <family val="2"/>
    </font>
    <font>
      <sz val="10"/>
      <color theme="1"/>
      <name val="Verdana"/>
      <family val="2"/>
    </font>
    <font>
      <b/>
      <sz val="8"/>
      <name val="Verdana"/>
      <family val="2"/>
    </font>
    <font>
      <b/>
      <sz val="11"/>
      <color theme="1" tint="0.34998626667073579"/>
      <name val="Verdana"/>
      <family val="2"/>
    </font>
    <font>
      <sz val="11"/>
      <name val="Verdana"/>
      <family val="2"/>
    </font>
    <font>
      <b/>
      <sz val="8"/>
      <color rgb="FFFF0000"/>
      <name val="Aptos Narrow"/>
      <family val="2"/>
      <scheme val="minor"/>
    </font>
    <font>
      <b/>
      <sz val="11"/>
      <color rgb="FFFF0000"/>
      <name val="Verdana"/>
      <family val="2"/>
    </font>
    <font>
      <b/>
      <sz val="14"/>
      <name val="Verdana"/>
      <family val="2"/>
    </font>
  </fonts>
  <fills count="11">
    <fill>
      <patternFill patternType="none"/>
    </fill>
    <fill>
      <patternFill patternType="gray125"/>
    </fill>
    <fill>
      <patternFill patternType="solid">
        <fgColor rgb="FF008000"/>
        <bgColor indexed="64"/>
      </patternFill>
    </fill>
    <fill>
      <patternFill patternType="solid">
        <fgColor indexed="9"/>
        <bgColor indexed="64"/>
      </patternFill>
    </fill>
    <fill>
      <patternFill patternType="solid">
        <fgColor theme="0"/>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FFF99"/>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14996795556505021"/>
        <bgColor indexed="64"/>
      </patternFill>
    </fill>
  </fills>
  <borders count="73">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medium">
        <color theme="0"/>
      </left>
      <right style="medium">
        <color theme="0"/>
      </right>
      <top style="medium">
        <color theme="0"/>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0"/>
      </left>
      <right/>
      <top style="medium">
        <color indexed="64"/>
      </top>
      <bottom style="medium">
        <color theme="0"/>
      </bottom>
      <diagonal/>
    </border>
    <border>
      <left style="medium">
        <color theme="0"/>
      </left>
      <right style="medium">
        <color theme="0"/>
      </right>
      <top style="medium">
        <color indexed="64"/>
      </top>
      <bottom style="medium">
        <color theme="0"/>
      </bottom>
      <diagonal/>
    </border>
    <border>
      <left style="medium">
        <color theme="0"/>
      </left>
      <right style="medium">
        <color theme="0"/>
      </right>
      <top style="medium">
        <color theme="0"/>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style="thin">
        <color indexed="64"/>
      </bottom>
      <diagonal/>
    </border>
    <border>
      <left/>
      <right/>
      <top/>
      <bottom style="thin">
        <color indexed="64"/>
      </bottom>
      <diagonal/>
    </border>
    <border>
      <left style="medium">
        <color theme="0"/>
      </left>
      <right/>
      <top style="medium">
        <color theme="0"/>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diagonal/>
    </border>
    <border>
      <left style="double">
        <color indexed="64"/>
      </left>
      <right style="thin">
        <color theme="0" tint="-0.24994659260841701"/>
      </right>
      <top style="thin">
        <color indexed="64"/>
      </top>
      <bottom/>
      <diagonal/>
    </border>
    <border>
      <left style="thin">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theme="0" tint="-0.24994659260841701"/>
      </right>
      <top style="medium">
        <color indexed="64"/>
      </top>
      <bottom style="medium">
        <color indexed="64"/>
      </bottom>
      <diagonal/>
    </border>
    <border>
      <left style="thin">
        <color theme="0" tint="-0.24994659260841701"/>
      </left>
      <right style="thin">
        <color indexed="64"/>
      </right>
      <top style="medium">
        <color indexed="64"/>
      </top>
      <bottom style="medium">
        <color indexed="64"/>
      </bottom>
      <diagonal/>
    </border>
    <border>
      <left style="thin">
        <color indexed="64"/>
      </left>
      <right style="thin">
        <color theme="0" tint="-0.24994659260841701"/>
      </right>
      <top style="medium">
        <color indexed="64"/>
      </top>
      <bottom style="medium">
        <color indexed="64"/>
      </bottom>
      <diagonal/>
    </border>
    <border>
      <left style="thin">
        <color indexed="64"/>
      </left>
      <right style="double">
        <color indexed="64"/>
      </right>
      <top/>
      <bottom style="thin">
        <color indexed="64"/>
      </bottom>
      <diagonal/>
    </border>
    <border>
      <left style="thin">
        <color theme="0" tint="-0.24994659260841701"/>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top style="double">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theme="0" tint="-0.24994659260841701"/>
      </right>
      <top style="medium">
        <color indexed="64"/>
      </top>
      <bottom style="thin">
        <color indexed="64"/>
      </bottom>
      <diagonal/>
    </border>
    <border>
      <left style="thin">
        <color theme="0" tint="-0.24994659260841701"/>
      </left>
      <right style="thin">
        <color indexed="64"/>
      </right>
      <top style="medium">
        <color indexed="64"/>
      </top>
      <bottom style="thin">
        <color indexed="64"/>
      </bottom>
      <diagonal/>
    </border>
    <border>
      <left style="thin">
        <color theme="0" tint="-0.24994659260841701"/>
      </left>
      <right style="double">
        <color indexed="64"/>
      </right>
      <top style="medium">
        <color indexed="64"/>
      </top>
      <bottom style="thin">
        <color indexed="64"/>
      </bottom>
      <diagonal/>
    </border>
    <border>
      <left style="double">
        <color indexed="64"/>
      </left>
      <right/>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theme="0" tint="-0.24994659260841701"/>
      </right>
      <top style="double">
        <color indexed="64"/>
      </top>
      <bottom style="double">
        <color indexed="64"/>
      </bottom>
      <diagonal/>
    </border>
    <border>
      <left style="thin">
        <color theme="0" tint="-0.24994659260841701"/>
      </left>
      <right style="thin">
        <color indexed="64"/>
      </right>
      <top style="double">
        <color indexed="64"/>
      </top>
      <bottom style="double">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style="thin">
        <color theme="0" tint="-0.24994659260841701"/>
      </right>
      <top/>
      <bottom style="medium">
        <color indexed="64"/>
      </bottom>
      <diagonal/>
    </border>
    <border>
      <left style="thin">
        <color theme="0" tint="-0.24994659260841701"/>
      </left>
      <right style="thin">
        <color indexed="64"/>
      </right>
      <top/>
      <bottom style="medium">
        <color indexed="64"/>
      </bottom>
      <diagonal/>
    </border>
    <border>
      <left style="thin">
        <color theme="0" tint="-0.24994659260841701"/>
      </left>
      <right style="thin">
        <color indexed="64"/>
      </right>
      <top/>
      <bottom/>
      <diagonal/>
    </border>
    <border>
      <left style="double">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theme="0"/>
      </left>
      <right/>
      <top style="thin">
        <color theme="0"/>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theme="0"/>
      </top>
      <bottom style="thin">
        <color theme="0"/>
      </bottom>
      <diagonal/>
    </border>
    <border>
      <left style="medium">
        <color indexed="64"/>
      </left>
      <right/>
      <top/>
      <bottom style="medium">
        <color indexed="64"/>
      </bottom>
      <diagonal/>
    </border>
  </borders>
  <cellStyleXfs count="2">
    <xf numFmtId="0" fontId="0" fillId="0" borderId="0"/>
    <xf numFmtId="9" fontId="1" fillId="0" borderId="0" applyFont="0" applyFill="0" applyBorder="0" applyAlignment="0" applyProtection="0"/>
  </cellStyleXfs>
  <cellXfs count="145">
    <xf numFmtId="0" fontId="0" fillId="0" borderId="0" xfId="0"/>
    <xf numFmtId="0" fontId="2" fillId="0" borderId="1" xfId="0" applyFont="1" applyBorder="1"/>
    <xf numFmtId="0" fontId="3" fillId="0" borderId="1" xfId="0" applyFont="1" applyBorder="1"/>
    <xf numFmtId="0" fontId="3" fillId="0" borderId="2" xfId="0" applyFont="1" applyBorder="1"/>
    <xf numFmtId="9" fontId="3" fillId="0" borderId="3" xfId="1" applyFont="1" applyBorder="1" applyProtection="1"/>
    <xf numFmtId="0" fontId="3" fillId="0" borderId="3" xfId="0" applyFont="1" applyBorder="1"/>
    <xf numFmtId="0" fontId="2" fillId="0" borderId="3" xfId="0" applyFont="1" applyBorder="1" applyAlignment="1">
      <alignment horizontal="right"/>
    </xf>
    <xf numFmtId="0" fontId="3" fillId="0" borderId="4" xfId="0" applyFont="1" applyBorder="1"/>
    <xf numFmtId="0" fontId="3" fillId="0" borderId="0" xfId="0" applyFont="1"/>
    <xf numFmtId="0" fontId="3" fillId="0" borderId="6" xfId="0" applyFont="1" applyBorder="1"/>
    <xf numFmtId="0" fontId="3" fillId="0" borderId="7" xfId="0" applyFont="1" applyBorder="1"/>
    <xf numFmtId="0" fontId="5" fillId="3" borderId="0" xfId="0" applyFont="1" applyFill="1" applyAlignment="1">
      <alignment vertical="center" shrinkToFit="1"/>
    </xf>
    <xf numFmtId="0" fontId="3" fillId="0" borderId="8" xfId="0" applyFont="1" applyBorder="1"/>
    <xf numFmtId="0" fontId="5" fillId="0" borderId="9" xfId="0" applyFont="1" applyBorder="1" applyAlignment="1">
      <alignment horizontal="center"/>
    </xf>
    <xf numFmtId="9" fontId="5" fillId="0" borderId="9" xfId="1" applyFont="1" applyBorder="1" applyAlignment="1" applyProtection="1">
      <alignment horizontal="center"/>
    </xf>
    <xf numFmtId="0" fontId="3" fillId="0" borderId="9" xfId="0" applyFont="1" applyBorder="1"/>
    <xf numFmtId="0" fontId="3" fillId="0" borderId="12" xfId="0" applyFont="1" applyBorder="1"/>
    <xf numFmtId="9" fontId="3" fillId="0" borderId="12" xfId="1" applyFont="1" applyBorder="1" applyProtection="1"/>
    <xf numFmtId="0" fontId="3" fillId="0" borderId="19" xfId="0" applyFont="1" applyBorder="1"/>
    <xf numFmtId="0" fontId="3" fillId="0" borderId="20" xfId="0" applyFont="1" applyBorder="1"/>
    <xf numFmtId="9" fontId="3" fillId="0" borderId="20" xfId="1" applyFont="1" applyBorder="1" applyProtection="1"/>
    <xf numFmtId="0" fontId="3" fillId="0" borderId="10" xfId="0" applyFont="1" applyBorder="1"/>
    <xf numFmtId="0" fontId="12" fillId="0" borderId="21" xfId="0" applyFont="1" applyBorder="1"/>
    <xf numFmtId="9" fontId="13" fillId="0" borderId="21" xfId="1" applyFont="1" applyBorder="1" applyProtection="1"/>
    <xf numFmtId="0" fontId="2" fillId="0" borderId="21" xfId="0" applyFont="1" applyBorder="1" applyAlignment="1">
      <alignment horizontal="center"/>
    </xf>
    <xf numFmtId="0" fontId="13" fillId="0" borderId="21" xfId="0" applyFont="1" applyBorder="1"/>
    <xf numFmtId="0" fontId="3" fillId="0" borderId="21" xfId="0" applyFont="1" applyBorder="1"/>
    <xf numFmtId="0" fontId="12" fillId="0" borderId="26" xfId="0" applyFont="1" applyBorder="1" applyAlignment="1">
      <alignment horizontal="center" vertical="center"/>
    </xf>
    <xf numFmtId="0" fontId="15" fillId="5" borderId="27" xfId="0" applyFont="1" applyFill="1" applyBorder="1" applyAlignment="1">
      <alignment horizontal="center" vertical="center"/>
    </xf>
    <xf numFmtId="9" fontId="16" fillId="5" borderId="28" xfId="1" applyFont="1" applyFill="1" applyBorder="1" applyAlignment="1" applyProtection="1">
      <alignment horizontal="center" vertical="center" wrapText="1"/>
    </xf>
    <xf numFmtId="164" fontId="17" fillId="5" borderId="28" xfId="0" applyNumberFormat="1" applyFont="1" applyFill="1" applyBorder="1" applyAlignment="1">
      <alignment horizontal="left" vertical="center"/>
    </xf>
    <xf numFmtId="164" fontId="18" fillId="5" borderId="27" xfId="0" applyNumberFormat="1" applyFont="1" applyFill="1" applyBorder="1" applyAlignment="1">
      <alignment horizontal="right" vertical="center" shrinkToFit="1"/>
    </xf>
    <xf numFmtId="9" fontId="18" fillId="5" borderId="28" xfId="1" applyFont="1" applyFill="1" applyBorder="1" applyAlignment="1" applyProtection="1">
      <alignment horizontal="right" vertical="center" shrinkToFit="1"/>
      <protection locked="0"/>
    </xf>
    <xf numFmtId="164" fontId="18" fillId="4" borderId="30" xfId="0" applyNumberFormat="1" applyFont="1" applyFill="1" applyBorder="1" applyAlignment="1" applyProtection="1">
      <alignment horizontal="right" vertical="center" shrinkToFit="1"/>
      <protection locked="0"/>
    </xf>
    <xf numFmtId="10" fontId="18" fillId="5" borderId="31" xfId="0" applyNumberFormat="1" applyFont="1" applyFill="1" applyBorder="1" applyAlignment="1">
      <alignment horizontal="center" vertical="center" shrinkToFit="1"/>
    </xf>
    <xf numFmtId="164" fontId="18" fillId="5" borderId="30" xfId="0" applyNumberFormat="1" applyFont="1" applyFill="1" applyBorder="1" applyAlignment="1">
      <alignment horizontal="right" vertical="center" shrinkToFit="1"/>
    </xf>
    <xf numFmtId="10" fontId="15" fillId="5" borderId="28" xfId="1" applyNumberFormat="1" applyFont="1" applyFill="1" applyBorder="1" applyAlignment="1" applyProtection="1">
      <alignment horizontal="center" vertical="center" shrinkToFit="1"/>
    </xf>
    <xf numFmtId="164" fontId="18" fillId="4" borderId="32" xfId="0" applyNumberFormat="1" applyFont="1" applyFill="1" applyBorder="1" applyAlignment="1" applyProtection="1">
      <alignment horizontal="right" vertical="center" shrinkToFit="1"/>
      <protection locked="0"/>
    </xf>
    <xf numFmtId="0" fontId="15" fillId="6" borderId="33" xfId="0" applyFont="1" applyFill="1" applyBorder="1" applyAlignment="1">
      <alignment horizontal="left" vertical="center"/>
    </xf>
    <xf numFmtId="164" fontId="15" fillId="6" borderId="34" xfId="0" applyNumberFormat="1" applyFont="1" applyFill="1" applyBorder="1" applyAlignment="1">
      <alignment horizontal="right" vertical="center" shrinkToFit="1"/>
    </xf>
    <xf numFmtId="10" fontId="15" fillId="6" borderId="33" xfId="1" applyNumberFormat="1" applyFont="1" applyFill="1" applyBorder="1" applyAlignment="1" applyProtection="1">
      <alignment horizontal="center" vertical="center" shrinkToFit="1"/>
    </xf>
    <xf numFmtId="164" fontId="3" fillId="6" borderId="35" xfId="0" applyNumberFormat="1" applyFont="1" applyFill="1" applyBorder="1" applyAlignment="1">
      <alignment horizontal="right" vertical="center" shrinkToFit="1"/>
    </xf>
    <xf numFmtId="10" fontId="3" fillId="6" borderId="36" xfId="0" applyNumberFormat="1" applyFont="1" applyFill="1" applyBorder="1" applyAlignment="1">
      <alignment horizontal="center" vertical="center" shrinkToFit="1"/>
    </xf>
    <xf numFmtId="164" fontId="3" fillId="6" borderId="37" xfId="0" applyNumberFormat="1" applyFont="1" applyFill="1" applyBorder="1" applyAlignment="1">
      <alignment horizontal="right" vertical="center" shrinkToFit="1"/>
    </xf>
    <xf numFmtId="164" fontId="19" fillId="6" borderId="37" xfId="0" applyNumberFormat="1" applyFont="1" applyFill="1" applyBorder="1" applyAlignment="1">
      <alignment horizontal="right" vertical="center" shrinkToFit="1"/>
    </xf>
    <xf numFmtId="164" fontId="17" fillId="5" borderId="38" xfId="0" applyNumberFormat="1" applyFont="1" applyFill="1" applyBorder="1" applyAlignment="1">
      <alignment horizontal="left" vertical="center"/>
    </xf>
    <xf numFmtId="10" fontId="15" fillId="5" borderId="38" xfId="1" applyNumberFormat="1" applyFont="1" applyFill="1" applyBorder="1" applyAlignment="1" applyProtection="1">
      <alignment horizontal="center" vertical="center" shrinkToFit="1"/>
    </xf>
    <xf numFmtId="10" fontId="18" fillId="5" borderId="39" xfId="0" applyNumberFormat="1" applyFont="1" applyFill="1" applyBorder="1" applyAlignment="1">
      <alignment horizontal="center" vertical="center" shrinkToFit="1"/>
    </xf>
    <xf numFmtId="10" fontId="15" fillId="5" borderId="40" xfId="1" applyNumberFormat="1" applyFont="1" applyFill="1" applyBorder="1" applyAlignment="1" applyProtection="1">
      <alignment horizontal="center" vertical="center" shrinkToFit="1"/>
    </xf>
    <xf numFmtId="0" fontId="16" fillId="6" borderId="33" xfId="0" applyFont="1" applyFill="1" applyBorder="1" applyAlignment="1">
      <alignment horizontal="left" vertical="center"/>
    </xf>
    <xf numFmtId="164" fontId="17" fillId="5" borderId="40" xfId="0" applyNumberFormat="1" applyFont="1" applyFill="1" applyBorder="1" applyAlignment="1">
      <alignment horizontal="left" vertical="center"/>
    </xf>
    <xf numFmtId="164" fontId="15" fillId="5" borderId="41" xfId="0" applyNumberFormat="1" applyFont="1" applyFill="1" applyBorder="1" applyAlignment="1">
      <alignment horizontal="right" vertical="center" shrinkToFit="1"/>
    </xf>
    <xf numFmtId="10" fontId="15" fillId="5" borderId="42" xfId="1" applyNumberFormat="1" applyFont="1" applyFill="1" applyBorder="1" applyAlignment="1" applyProtection="1">
      <alignment horizontal="center" vertical="center" shrinkToFit="1"/>
    </xf>
    <xf numFmtId="0" fontId="15" fillId="7" borderId="33" xfId="0" applyFont="1" applyFill="1" applyBorder="1" applyAlignment="1">
      <alignment horizontal="left" vertical="center" wrapText="1"/>
    </xf>
    <xf numFmtId="164" fontId="15" fillId="7" borderId="34" xfId="0" applyNumberFormat="1" applyFont="1" applyFill="1" applyBorder="1" applyAlignment="1">
      <alignment horizontal="right" vertical="center" shrinkToFit="1"/>
    </xf>
    <xf numFmtId="10" fontId="15" fillId="7" borderId="33" xfId="1" applyNumberFormat="1" applyFont="1" applyFill="1" applyBorder="1" applyAlignment="1" applyProtection="1">
      <alignment horizontal="center" vertical="center" shrinkToFit="1"/>
    </xf>
    <xf numFmtId="164" fontId="3" fillId="7" borderId="35" xfId="0" applyNumberFormat="1" applyFont="1" applyFill="1" applyBorder="1" applyAlignment="1">
      <alignment horizontal="right" vertical="center" shrinkToFit="1"/>
    </xf>
    <xf numFmtId="10" fontId="3" fillId="7" borderId="36" xfId="0" applyNumberFormat="1" applyFont="1" applyFill="1" applyBorder="1" applyAlignment="1">
      <alignment horizontal="center" vertical="center" shrinkToFit="1"/>
    </xf>
    <xf numFmtId="164" fontId="3" fillId="7" borderId="37" xfId="0" applyNumberFormat="1" applyFont="1" applyFill="1" applyBorder="1" applyAlignment="1">
      <alignment horizontal="right" vertical="center" shrinkToFit="1"/>
    </xf>
    <xf numFmtId="0" fontId="20" fillId="5" borderId="43" xfId="0" applyFont="1" applyFill="1" applyBorder="1" applyAlignment="1">
      <alignment horizontal="center" vertical="center" wrapText="1"/>
    </xf>
    <xf numFmtId="0" fontId="15" fillId="8" borderId="44" xfId="0" applyFont="1" applyFill="1" applyBorder="1" applyAlignment="1">
      <alignment horizontal="left" vertical="center" wrapText="1"/>
    </xf>
    <xf numFmtId="165" fontId="5" fillId="8" borderId="41" xfId="0" applyNumberFormat="1" applyFont="1" applyFill="1" applyBorder="1" applyAlignment="1">
      <alignment horizontal="right" vertical="center" shrinkToFit="1"/>
    </xf>
    <xf numFmtId="10" fontId="12" fillId="8" borderId="42" xfId="1" applyNumberFormat="1" applyFont="1" applyFill="1" applyBorder="1" applyAlignment="1" applyProtection="1">
      <alignment horizontal="center" vertical="center" shrinkToFit="1"/>
    </xf>
    <xf numFmtId="0" fontId="16" fillId="9" borderId="44" xfId="0" applyFont="1" applyFill="1" applyBorder="1" applyAlignment="1">
      <alignment horizontal="left" vertical="center" wrapText="1"/>
    </xf>
    <xf numFmtId="165" fontId="14" fillId="9" borderId="47" xfId="0" applyNumberFormat="1" applyFont="1" applyFill="1" applyBorder="1" applyAlignment="1">
      <alignment horizontal="right" vertical="center" shrinkToFit="1"/>
    </xf>
    <xf numFmtId="10" fontId="15" fillId="9" borderId="44" xfId="1" applyNumberFormat="1" applyFont="1" applyFill="1" applyBorder="1" applyAlignment="1" applyProtection="1">
      <alignment horizontal="center" vertical="center" shrinkToFit="1"/>
    </xf>
    <xf numFmtId="164" fontId="17" fillId="5" borderId="42" xfId="0" applyNumberFormat="1" applyFont="1" applyFill="1" applyBorder="1" applyAlignment="1">
      <alignment horizontal="left" vertical="center"/>
    </xf>
    <xf numFmtId="165" fontId="15" fillId="5" borderId="52" xfId="0" applyNumberFormat="1" applyFont="1" applyFill="1" applyBorder="1" applyAlignment="1">
      <alignment horizontal="right" vertical="center" shrinkToFit="1"/>
    </xf>
    <xf numFmtId="165" fontId="3" fillId="5" borderId="32" xfId="0" applyNumberFormat="1" applyFont="1" applyFill="1" applyBorder="1" applyAlignment="1">
      <alignment horizontal="right" vertical="center" shrinkToFit="1"/>
    </xf>
    <xf numFmtId="166" fontId="15" fillId="4" borderId="31" xfId="0" applyNumberFormat="1" applyFont="1" applyFill="1" applyBorder="1" applyAlignment="1" applyProtection="1">
      <alignment horizontal="center" vertical="center" shrinkToFit="1"/>
      <protection locked="0"/>
    </xf>
    <xf numFmtId="164" fontId="21" fillId="5" borderId="53" xfId="0" applyNumberFormat="1" applyFont="1" applyFill="1" applyBorder="1" applyAlignment="1">
      <alignment horizontal="left" vertical="center"/>
    </xf>
    <xf numFmtId="165" fontId="14" fillId="5" borderId="54" xfId="0" applyNumberFormat="1" applyFont="1" applyFill="1" applyBorder="1" applyAlignment="1">
      <alignment horizontal="right" vertical="center" shrinkToFit="1"/>
    </xf>
    <xf numFmtId="10" fontId="14" fillId="5" borderId="53" xfId="1" applyNumberFormat="1" applyFont="1" applyFill="1" applyBorder="1" applyAlignment="1" applyProtection="1">
      <alignment horizontal="center" vertical="center" shrinkToFit="1"/>
    </xf>
    <xf numFmtId="165" fontId="14" fillId="5" borderId="55" xfId="0" applyNumberFormat="1" applyFont="1" applyFill="1" applyBorder="1" applyAlignment="1">
      <alignment horizontal="right" vertical="center" shrinkToFit="1"/>
    </xf>
    <xf numFmtId="10" fontId="22" fillId="5" borderId="56" xfId="0" applyNumberFormat="1" applyFont="1" applyFill="1" applyBorder="1" applyAlignment="1">
      <alignment horizontal="center" vertical="center" shrinkToFit="1"/>
    </xf>
    <xf numFmtId="0" fontId="15" fillId="9" borderId="57" xfId="0" applyFont="1" applyFill="1" applyBorder="1" applyAlignment="1">
      <alignment horizontal="left" vertical="center" wrapText="1"/>
    </xf>
    <xf numFmtId="165" fontId="15" fillId="9" borderId="58" xfId="0" applyNumberFormat="1" applyFont="1" applyFill="1" applyBorder="1" applyAlignment="1">
      <alignment horizontal="right" vertical="center" shrinkToFit="1"/>
    </xf>
    <xf numFmtId="10" fontId="15" fillId="9" borderId="57" xfId="1" applyNumberFormat="1" applyFont="1" applyFill="1" applyBorder="1" applyAlignment="1" applyProtection="1">
      <alignment horizontal="center" vertical="center" shrinkToFit="1"/>
    </xf>
    <xf numFmtId="165" fontId="3" fillId="9" borderId="59" xfId="0" applyNumberFormat="1" applyFont="1" applyFill="1" applyBorder="1" applyAlignment="1">
      <alignment horizontal="right" vertical="center" shrinkToFit="1"/>
    </xf>
    <xf numFmtId="10" fontId="3" fillId="9" borderId="60" xfId="0" applyNumberFormat="1" applyFont="1" applyFill="1" applyBorder="1" applyAlignment="1">
      <alignment horizontal="center" vertical="center" shrinkToFit="1"/>
    </xf>
    <xf numFmtId="165" fontId="15" fillId="5" borderId="41" xfId="0" applyNumberFormat="1" applyFont="1" applyFill="1" applyBorder="1" applyAlignment="1">
      <alignment horizontal="right" vertical="center" shrinkToFit="1"/>
    </xf>
    <xf numFmtId="165" fontId="18" fillId="4" borderId="32" xfId="0" applyNumberFormat="1" applyFont="1" applyFill="1" applyBorder="1" applyAlignment="1" applyProtection="1">
      <alignment horizontal="right" vertical="center" shrinkToFit="1"/>
      <protection locked="0"/>
    </xf>
    <xf numFmtId="10" fontId="18" fillId="5" borderId="61" xfId="0" applyNumberFormat="1" applyFont="1" applyFill="1" applyBorder="1" applyAlignment="1">
      <alignment horizontal="center" vertical="center" shrinkToFit="1"/>
    </xf>
    <xf numFmtId="165" fontId="15" fillId="6" borderId="62" xfId="0" applyNumberFormat="1" applyFont="1" applyFill="1" applyBorder="1" applyAlignment="1">
      <alignment horizontal="right" vertical="center" shrinkToFit="1"/>
    </xf>
    <xf numFmtId="10" fontId="15" fillId="6" borderId="63" xfId="1" applyNumberFormat="1" applyFont="1" applyFill="1" applyBorder="1" applyAlignment="1" applyProtection="1">
      <alignment horizontal="center" vertical="center" shrinkToFit="1"/>
    </xf>
    <xf numFmtId="165" fontId="3" fillId="6" borderId="35" xfId="0" applyNumberFormat="1" applyFont="1" applyFill="1" applyBorder="1" applyAlignment="1">
      <alignment horizontal="right" vertical="center" shrinkToFit="1"/>
    </xf>
    <xf numFmtId="0" fontId="3" fillId="0" borderId="4" xfId="0" applyFont="1" applyBorder="1" applyAlignment="1">
      <alignment horizontal="center" vertical="center"/>
    </xf>
    <xf numFmtId="0" fontId="22" fillId="0" borderId="1" xfId="0" applyFont="1" applyBorder="1" applyAlignment="1">
      <alignment vertical="center"/>
    </xf>
    <xf numFmtId="9" fontId="22" fillId="0" borderId="1" xfId="1" applyFont="1" applyBorder="1" applyAlignment="1" applyProtection="1">
      <alignment vertical="center"/>
    </xf>
    <xf numFmtId="0" fontId="22" fillId="0" borderId="3" xfId="0" applyFont="1" applyBorder="1" applyAlignment="1">
      <alignment vertical="center"/>
    </xf>
    <xf numFmtId="9" fontId="22" fillId="0" borderId="3" xfId="1" applyFont="1" applyBorder="1" applyAlignment="1" applyProtection="1">
      <alignment vertical="center"/>
    </xf>
    <xf numFmtId="0" fontId="24" fillId="0" borderId="64" xfId="0" applyFont="1" applyBorder="1" applyAlignment="1">
      <alignment horizontal="center" vertical="center" wrapText="1"/>
    </xf>
    <xf numFmtId="0" fontId="24" fillId="0" borderId="2" xfId="0" applyFont="1" applyBorder="1" applyAlignment="1">
      <alignment vertical="center" wrapText="1"/>
    </xf>
    <xf numFmtId="0" fontId="24" fillId="0" borderId="64" xfId="0" applyFont="1" applyBorder="1" applyAlignment="1">
      <alignment vertical="center" wrapText="1"/>
    </xf>
    <xf numFmtId="0" fontId="3" fillId="0" borderId="71" xfId="0" applyFont="1" applyBorder="1"/>
    <xf numFmtId="9" fontId="3" fillId="0" borderId="4" xfId="1" applyFont="1" applyFill="1" applyBorder="1" applyProtection="1"/>
    <xf numFmtId="9" fontId="3" fillId="0" borderId="1" xfId="1" applyFont="1" applyFill="1" applyBorder="1" applyProtection="1"/>
    <xf numFmtId="9" fontId="3" fillId="0" borderId="1" xfId="1" applyFont="1" applyBorder="1" applyProtection="1"/>
    <xf numFmtId="0" fontId="4" fillId="2" borderId="5" xfId="0" applyFont="1" applyFill="1" applyBorder="1" applyAlignment="1">
      <alignment horizontal="center" vertical="center"/>
    </xf>
    <xf numFmtId="0" fontId="4" fillId="2" borderId="0" xfId="0" applyFont="1" applyFill="1" applyAlignment="1">
      <alignment horizontal="center" vertical="center"/>
    </xf>
    <xf numFmtId="0" fontId="6" fillId="2" borderId="0" xfId="0" applyFont="1" applyFill="1" applyAlignment="1">
      <alignment horizontal="center" vertical="center" shrinkToFi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8" fillId="2" borderId="13" xfId="0" applyFont="1" applyFill="1" applyBorder="1" applyAlignment="1">
      <alignment horizontal="center" vertical="center"/>
    </xf>
    <xf numFmtId="0" fontId="8" fillId="2" borderId="16" xfId="0" applyFont="1" applyFill="1" applyBorder="1" applyAlignment="1">
      <alignment horizontal="center" vertical="center"/>
    </xf>
    <xf numFmtId="0" fontId="9" fillId="0" borderId="14" xfId="0" applyFont="1" applyBorder="1" applyAlignment="1">
      <alignment horizontal="center" vertical="center"/>
    </xf>
    <xf numFmtId="0" fontId="9" fillId="0" borderId="17" xfId="0" applyFont="1" applyBorder="1" applyAlignment="1">
      <alignment horizontal="center" vertical="center"/>
    </xf>
    <xf numFmtId="0" fontId="10" fillId="0" borderId="14" xfId="0" applyFont="1" applyBorder="1" applyAlignment="1" applyProtection="1">
      <alignment horizontal="center" vertical="top"/>
      <protection locked="0"/>
    </xf>
    <xf numFmtId="0" fontId="10" fillId="0" borderId="15" xfId="0" applyFont="1" applyBorder="1" applyAlignment="1" applyProtection="1">
      <alignment horizontal="center" vertical="top"/>
      <protection locked="0"/>
    </xf>
    <xf numFmtId="0" fontId="10" fillId="0" borderId="17" xfId="0" applyFont="1" applyBorder="1" applyAlignment="1" applyProtection="1">
      <alignment horizontal="center" vertical="top"/>
      <protection locked="0"/>
    </xf>
    <xf numFmtId="0" fontId="10" fillId="0" borderId="18" xfId="0" applyFont="1" applyBorder="1" applyAlignment="1" applyProtection="1">
      <alignment horizontal="center" vertical="top"/>
      <protection locked="0"/>
    </xf>
    <xf numFmtId="0" fontId="11" fillId="4" borderId="1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4" fillId="5" borderId="22" xfId="0" applyFont="1" applyFill="1" applyBorder="1" applyAlignment="1">
      <alignment horizontal="center" vertical="center"/>
    </xf>
    <xf numFmtId="0" fontId="14" fillId="5" borderId="23" xfId="0" applyFont="1" applyFill="1" applyBorder="1" applyAlignment="1">
      <alignment horizontal="center" vertical="center"/>
    </xf>
    <xf numFmtId="0" fontId="12" fillId="5" borderId="24" xfId="0" applyFont="1" applyFill="1" applyBorder="1" applyAlignment="1">
      <alignment horizontal="center" vertical="center"/>
    </xf>
    <xf numFmtId="0" fontId="12" fillId="5" borderId="25" xfId="0" applyFont="1" applyFill="1" applyBorder="1" applyAlignment="1">
      <alignment horizontal="center" vertical="center"/>
    </xf>
    <xf numFmtId="0" fontId="12" fillId="5" borderId="27" xfId="0" applyFont="1" applyFill="1" applyBorder="1" applyAlignment="1">
      <alignment horizontal="center" vertical="center" wrapText="1"/>
    </xf>
    <xf numFmtId="0" fontId="12" fillId="5" borderId="29" xfId="0" applyFont="1" applyFill="1" applyBorder="1" applyAlignment="1">
      <alignment horizontal="center" vertical="center" wrapText="1"/>
    </xf>
    <xf numFmtId="0" fontId="12" fillId="5" borderId="29" xfId="0" applyFont="1" applyFill="1" applyBorder="1" applyAlignment="1">
      <alignment horizontal="center" vertical="center"/>
    </xf>
    <xf numFmtId="0" fontId="12" fillId="5" borderId="28" xfId="0" applyFont="1" applyFill="1" applyBorder="1" applyAlignment="1">
      <alignment horizontal="center" vertical="center"/>
    </xf>
    <xf numFmtId="165" fontId="12" fillId="8" borderId="45" xfId="0" applyNumberFormat="1" applyFont="1" applyFill="1" applyBorder="1" applyAlignment="1">
      <alignment horizontal="center" vertical="center" shrinkToFit="1"/>
    </xf>
    <xf numFmtId="165" fontId="12" fillId="8" borderId="46" xfId="0" applyNumberFormat="1" applyFont="1" applyFill="1" applyBorder="1" applyAlignment="1">
      <alignment horizontal="center" vertical="center" shrinkToFit="1"/>
    </xf>
    <xf numFmtId="0" fontId="20" fillId="6" borderId="43" xfId="0" applyFont="1" applyFill="1" applyBorder="1" applyAlignment="1">
      <alignment horizontal="center" vertical="center" wrapText="1"/>
    </xf>
    <xf numFmtId="0" fontId="20" fillId="6" borderId="51" xfId="0" applyFont="1" applyFill="1" applyBorder="1" applyAlignment="1">
      <alignment horizontal="center" vertical="center" wrapText="1"/>
    </xf>
    <xf numFmtId="165" fontId="12" fillId="9" borderId="48" xfId="0" applyNumberFormat="1" applyFont="1" applyFill="1" applyBorder="1" applyAlignment="1">
      <alignment horizontal="center" vertical="center" shrinkToFit="1"/>
    </xf>
    <xf numFmtId="165" fontId="12" fillId="9" borderId="49" xfId="0" applyNumberFormat="1" applyFont="1" applyFill="1" applyBorder="1" applyAlignment="1">
      <alignment horizontal="center" vertical="center" shrinkToFit="1"/>
    </xf>
    <xf numFmtId="165" fontId="12" fillId="9" borderId="50" xfId="0" applyNumberFormat="1" applyFont="1" applyFill="1" applyBorder="1" applyAlignment="1">
      <alignment horizontal="center" vertical="center" shrinkToFit="1"/>
    </xf>
    <xf numFmtId="0" fontId="23" fillId="0" borderId="1" xfId="0" applyFont="1" applyBorder="1" applyAlignment="1">
      <alignment horizontal="center" vertical="center" wrapText="1"/>
    </xf>
    <xf numFmtId="0" fontId="25" fillId="10" borderId="65" xfId="0" applyFont="1" applyFill="1" applyBorder="1" applyAlignment="1">
      <alignment horizontal="left" vertical="center"/>
    </xf>
    <xf numFmtId="0" fontId="25" fillId="10" borderId="14" xfId="0" applyFont="1" applyFill="1" applyBorder="1" applyAlignment="1">
      <alignment horizontal="left" vertical="center"/>
    </xf>
    <xf numFmtId="0" fontId="25" fillId="10" borderId="15" xfId="0" applyFont="1" applyFill="1" applyBorder="1" applyAlignment="1">
      <alignment horizontal="left" vertical="center"/>
    </xf>
    <xf numFmtId="0" fontId="25" fillId="10" borderId="66" xfId="0" applyFont="1" applyFill="1" applyBorder="1" applyAlignment="1">
      <alignment horizontal="left" vertical="center"/>
    </xf>
    <xf numFmtId="0" fontId="25" fillId="10" borderId="0" xfId="0" applyFont="1" applyFill="1" applyAlignment="1">
      <alignment horizontal="left" vertical="center"/>
    </xf>
    <xf numFmtId="0" fontId="25" fillId="10" borderId="67" xfId="0" applyFont="1" applyFill="1" applyBorder="1" applyAlignment="1">
      <alignment horizontal="left" vertical="center"/>
    </xf>
    <xf numFmtId="0" fontId="22" fillId="0" borderId="4" xfId="0" applyFont="1" applyBorder="1" applyAlignment="1">
      <alignment vertical="center"/>
    </xf>
    <xf numFmtId="0" fontId="15" fillId="10" borderId="68" xfId="0" applyFont="1" applyFill="1" applyBorder="1" applyAlignment="1">
      <alignment horizontal="left" vertical="justify" wrapText="1"/>
    </xf>
    <xf numFmtId="0" fontId="15" fillId="10" borderId="69" xfId="0" applyFont="1" applyFill="1" applyBorder="1" applyAlignment="1">
      <alignment horizontal="left" vertical="justify" wrapText="1"/>
    </xf>
    <xf numFmtId="0" fontId="15" fillId="10" borderId="70" xfId="0" applyFont="1" applyFill="1" applyBorder="1" applyAlignment="1">
      <alignment horizontal="left" vertical="justify" wrapText="1"/>
    </xf>
    <xf numFmtId="0" fontId="15" fillId="10" borderId="66" xfId="0" applyFont="1" applyFill="1" applyBorder="1" applyAlignment="1">
      <alignment horizontal="left" vertical="justify" wrapText="1"/>
    </xf>
    <xf numFmtId="0" fontId="15" fillId="10" borderId="0" xfId="0" applyFont="1" applyFill="1" applyAlignment="1">
      <alignment horizontal="left" vertical="justify" wrapText="1"/>
    </xf>
    <xf numFmtId="0" fontId="15" fillId="10" borderId="67" xfId="0" applyFont="1" applyFill="1" applyBorder="1" applyAlignment="1">
      <alignment horizontal="left" vertical="justify" wrapText="1"/>
    </xf>
    <xf numFmtId="0" fontId="15" fillId="10" borderId="72" xfId="0" applyFont="1" applyFill="1" applyBorder="1" applyAlignment="1">
      <alignment horizontal="left" vertical="justify" wrapText="1"/>
    </xf>
    <xf numFmtId="0" fontId="15" fillId="10" borderId="17" xfId="0" applyFont="1" applyFill="1" applyBorder="1" applyAlignment="1">
      <alignment horizontal="left" vertical="justify" wrapText="1"/>
    </xf>
    <xf numFmtId="0" fontId="15" fillId="10" borderId="18" xfId="0" applyFont="1" applyFill="1" applyBorder="1" applyAlignment="1">
      <alignment horizontal="left" vertical="justify"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166686</xdr:colOff>
      <xdr:row>1</xdr:row>
      <xdr:rowOff>142876</xdr:rowOff>
    </xdr:from>
    <xdr:to>
      <xdr:col>2</xdr:col>
      <xdr:colOff>2126026</xdr:colOff>
      <xdr:row>2</xdr:row>
      <xdr:rowOff>345282</xdr:rowOff>
    </xdr:to>
    <xdr:pic>
      <xdr:nvPicPr>
        <xdr:cNvPr id="2" name="Picture 2">
          <a:extLst>
            <a:ext uri="{FF2B5EF4-FFF2-40B4-BE49-F238E27FC236}">
              <a16:creationId xmlns:a16="http://schemas.microsoft.com/office/drawing/2014/main" id="{323639FE-376D-4A53-B6C2-EE2A98C08B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686" y="142876"/>
          <a:ext cx="2197465" cy="688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19A30-364F-486D-A086-BCAD7E584748}">
  <sheetPr>
    <pageSetUpPr fitToPage="1"/>
  </sheetPr>
  <dimension ref="A1:AO66"/>
  <sheetViews>
    <sheetView tabSelected="1" topLeftCell="A2" zoomScale="98" zoomScaleNormal="98" workbookViewId="0">
      <selection activeCell="S11" sqref="S11"/>
    </sheetView>
  </sheetViews>
  <sheetFormatPr baseColWidth="10" defaultColWidth="0" defaultRowHeight="12.75" zeroHeight="1" x14ac:dyDescent="0.2"/>
  <cols>
    <col min="1" max="1" width="3.5703125" style="94" customWidth="1"/>
    <col min="2" max="2" width="10.85546875" style="94" hidden="1"/>
    <col min="3" max="3" width="33.7109375" style="2" customWidth="1"/>
    <col min="4" max="4" width="18.7109375" style="2" customWidth="1"/>
    <col min="5" max="5" width="10.42578125" style="97" customWidth="1"/>
    <col min="6" max="6" width="15.42578125" style="2" customWidth="1"/>
    <col min="7" max="7" width="9.140625" style="2" bestFit="1" customWidth="1"/>
    <col min="8" max="8" width="15.42578125" style="2" customWidth="1"/>
    <col min="9" max="9" width="9.140625" style="2" bestFit="1" customWidth="1"/>
    <col min="10" max="10" width="15.42578125" style="2" customWidth="1"/>
    <col min="11" max="11" width="9.140625" style="2" bestFit="1" customWidth="1"/>
    <col min="12" max="12" width="15.42578125" style="2" customWidth="1"/>
    <col min="13" max="13" width="9.140625" style="2" customWidth="1"/>
    <col min="14" max="14" width="15.42578125" style="2" customWidth="1"/>
    <col min="15" max="15" width="9.140625" style="2" customWidth="1"/>
    <col min="16" max="16" width="15.42578125" style="2" customWidth="1"/>
    <col min="17" max="17" width="9.140625" style="2" customWidth="1"/>
    <col min="18" max="18" width="15.42578125" style="2" customWidth="1"/>
    <col min="19" max="19" width="9.140625" style="2" bestFit="1" customWidth="1"/>
    <col min="20" max="20" width="15.42578125" style="2" customWidth="1"/>
    <col min="21" max="21" width="9.140625" style="2" customWidth="1"/>
    <col min="22" max="22" width="15.42578125" style="2" customWidth="1"/>
    <col min="23" max="23" width="9.140625" style="2" customWidth="1"/>
    <col min="24" max="24" width="15.42578125" style="2" customWidth="1"/>
    <col min="25" max="25" width="9.140625" style="2" customWidth="1"/>
    <col min="26" max="38" width="11.42578125" style="2" customWidth="1"/>
    <col min="39" max="41" width="0" style="2" hidden="1" customWidth="1"/>
    <col min="42" max="16384" width="11.42578125" style="2" hidden="1"/>
  </cols>
  <sheetData>
    <row r="1" spans="1:25" s="8" customFormat="1" ht="15" hidden="1" x14ac:dyDescent="0.2">
      <c r="A1" s="1"/>
      <c r="B1" s="2"/>
      <c r="C1" s="2"/>
      <c r="D1" s="3"/>
      <c r="E1" s="4"/>
      <c r="F1" s="5"/>
      <c r="G1" s="5"/>
      <c r="H1" s="5"/>
      <c r="I1" s="5"/>
      <c r="J1" s="6"/>
      <c r="K1" s="5"/>
      <c r="L1" s="5"/>
      <c r="M1" s="5"/>
      <c r="N1" s="5"/>
      <c r="O1" s="5"/>
      <c r="P1" s="5"/>
      <c r="Q1" s="5"/>
      <c r="R1" s="7"/>
    </row>
    <row r="2" spans="1:25" s="8" customFormat="1" ht="38.25" customHeight="1" x14ac:dyDescent="0.2">
      <c r="A2" s="2"/>
      <c r="B2" s="2"/>
      <c r="C2" s="2"/>
      <c r="D2" s="98" t="s">
        <v>0</v>
      </c>
      <c r="E2" s="99"/>
      <c r="F2" s="99"/>
      <c r="G2" s="99"/>
      <c r="H2" s="99"/>
      <c r="I2" s="99"/>
      <c r="J2" s="99"/>
      <c r="K2" s="99"/>
      <c r="L2" s="99"/>
      <c r="M2" s="99"/>
      <c r="N2" s="99"/>
      <c r="O2" s="99"/>
      <c r="P2" s="99"/>
      <c r="Q2" s="99"/>
      <c r="R2" s="9"/>
    </row>
    <row r="3" spans="1:25" s="8" customFormat="1" ht="30" customHeight="1" x14ac:dyDescent="0.2">
      <c r="A3" s="10"/>
      <c r="C3" s="11"/>
      <c r="D3" s="100" t="s">
        <v>42</v>
      </c>
      <c r="E3" s="100"/>
      <c r="F3" s="100"/>
      <c r="G3" s="100"/>
      <c r="H3" s="100"/>
      <c r="I3" s="100"/>
      <c r="J3" s="100"/>
      <c r="K3" s="100"/>
      <c r="L3" s="100"/>
      <c r="M3" s="100"/>
      <c r="N3" s="100"/>
      <c r="O3" s="100"/>
      <c r="P3" s="100"/>
      <c r="Q3" s="100"/>
      <c r="R3" s="9"/>
    </row>
    <row r="4" spans="1:25" s="8" customFormat="1" ht="8.25" customHeight="1" thickBot="1" x14ac:dyDescent="0.35">
      <c r="A4" s="12"/>
      <c r="C4" s="13"/>
      <c r="D4" s="13"/>
      <c r="E4" s="14"/>
      <c r="F4" s="13"/>
      <c r="G4" s="13"/>
      <c r="H4" s="13"/>
      <c r="I4" s="15"/>
      <c r="J4" s="15"/>
      <c r="K4" s="15"/>
      <c r="L4" s="15"/>
      <c r="M4" s="15"/>
      <c r="N4" s="15"/>
      <c r="O4" s="15"/>
      <c r="P4" s="15"/>
      <c r="Q4" s="15"/>
      <c r="R4" s="9"/>
    </row>
    <row r="5" spans="1:25" s="8" customFormat="1" ht="21" customHeight="1" thickBot="1" x14ac:dyDescent="0.25">
      <c r="A5" s="12"/>
      <c r="C5" s="101" t="s">
        <v>1</v>
      </c>
      <c r="D5" s="102"/>
      <c r="E5" s="102"/>
      <c r="F5" s="102"/>
      <c r="G5" s="102"/>
      <c r="H5" s="102"/>
      <c r="I5" s="102"/>
      <c r="J5" s="102"/>
      <c r="K5" s="102"/>
      <c r="L5" s="102"/>
      <c r="M5" s="102"/>
      <c r="N5" s="102"/>
      <c r="O5" s="102"/>
      <c r="P5" s="102"/>
      <c r="Q5" s="102"/>
      <c r="R5" s="9"/>
    </row>
    <row r="6" spans="1:25" s="8" customFormat="1" ht="7.5" customHeight="1" thickBot="1" x14ac:dyDescent="0.25">
      <c r="A6" s="12"/>
      <c r="C6" s="16"/>
      <c r="D6" s="16"/>
      <c r="E6" s="17"/>
      <c r="F6" s="16"/>
      <c r="G6" s="16"/>
      <c r="H6" s="16"/>
      <c r="I6" s="16"/>
      <c r="J6" s="16"/>
      <c r="K6" s="16"/>
      <c r="L6" s="16"/>
      <c r="M6" s="16"/>
      <c r="N6" s="16"/>
      <c r="O6" s="16"/>
      <c r="P6" s="16"/>
      <c r="Q6" s="16"/>
      <c r="R6" s="9"/>
    </row>
    <row r="7" spans="1:25" s="8" customFormat="1" ht="27" customHeight="1" x14ac:dyDescent="0.2">
      <c r="A7" s="12"/>
      <c r="C7" s="103" t="s">
        <v>2</v>
      </c>
      <c r="D7" s="105"/>
      <c r="E7" s="105"/>
      <c r="F7" s="105"/>
      <c r="G7" s="105"/>
      <c r="H7" s="105"/>
      <c r="I7" s="105"/>
      <c r="J7" s="105"/>
      <c r="K7" s="107" t="s">
        <v>3</v>
      </c>
      <c r="L7" s="107"/>
      <c r="M7" s="107"/>
      <c r="N7" s="107"/>
      <c r="O7" s="107"/>
      <c r="P7" s="107"/>
      <c r="Q7" s="108"/>
      <c r="R7" s="9"/>
    </row>
    <row r="8" spans="1:25" s="8" customFormat="1" ht="38.25" customHeight="1" thickBot="1" x14ac:dyDescent="0.25">
      <c r="A8" s="12"/>
      <c r="C8" s="104"/>
      <c r="D8" s="106"/>
      <c r="E8" s="106"/>
      <c r="F8" s="106"/>
      <c r="G8" s="106"/>
      <c r="H8" s="106"/>
      <c r="I8" s="106"/>
      <c r="J8" s="106"/>
      <c r="K8" s="109"/>
      <c r="L8" s="109"/>
      <c r="M8" s="109"/>
      <c r="N8" s="109"/>
      <c r="O8" s="109"/>
      <c r="P8" s="109"/>
      <c r="Q8" s="110"/>
      <c r="R8" s="9"/>
    </row>
    <row r="9" spans="1:25" s="8" customFormat="1" ht="7.5" customHeight="1" thickBot="1" x14ac:dyDescent="0.25">
      <c r="A9" s="12"/>
      <c r="C9" s="18"/>
      <c r="D9" s="19"/>
      <c r="E9" s="20"/>
      <c r="F9" s="19"/>
      <c r="G9" s="19"/>
      <c r="H9" s="19"/>
      <c r="I9" s="19"/>
      <c r="J9" s="19"/>
      <c r="K9" s="19"/>
      <c r="L9" s="19"/>
      <c r="M9" s="19"/>
      <c r="N9" s="19"/>
      <c r="O9" s="19"/>
      <c r="P9" s="19"/>
      <c r="Q9" s="19"/>
      <c r="R9" s="9"/>
    </row>
    <row r="10" spans="1:25" s="8" customFormat="1" ht="20.25" customHeight="1" thickBot="1" x14ac:dyDescent="0.25">
      <c r="A10" s="12"/>
      <c r="C10" s="111" t="s">
        <v>4</v>
      </c>
      <c r="D10" s="112"/>
      <c r="E10" s="112"/>
      <c r="F10" s="112"/>
      <c r="G10" s="112"/>
      <c r="H10" s="112"/>
      <c r="I10" s="112"/>
      <c r="J10" s="112"/>
      <c r="K10" s="112"/>
      <c r="L10" s="112"/>
      <c r="M10" s="112"/>
      <c r="N10" s="112"/>
      <c r="O10" s="112"/>
      <c r="P10" s="112"/>
      <c r="Q10" s="112"/>
      <c r="R10" s="9"/>
    </row>
    <row r="11" spans="1:25" s="8" customFormat="1" ht="8.25" customHeight="1" thickBot="1" x14ac:dyDescent="0.25">
      <c r="A11" s="12"/>
      <c r="C11" s="21"/>
      <c r="D11" s="22"/>
      <c r="E11" s="23"/>
      <c r="F11" s="22"/>
      <c r="G11" s="24"/>
      <c r="H11" s="22"/>
      <c r="I11" s="25"/>
      <c r="J11" s="22"/>
      <c r="K11" s="26"/>
      <c r="L11" s="26"/>
      <c r="M11" s="26"/>
      <c r="N11" s="26"/>
      <c r="O11" s="26"/>
      <c r="P11" s="22"/>
      <c r="Q11" s="26"/>
      <c r="R11" s="9"/>
    </row>
    <row r="12" spans="1:25" s="8" customFormat="1" ht="40.5" customHeight="1" thickTop="1" thickBot="1" x14ac:dyDescent="0.25">
      <c r="A12" s="12"/>
      <c r="C12" s="21"/>
      <c r="D12" s="113" t="s">
        <v>5</v>
      </c>
      <c r="E12" s="114"/>
      <c r="F12" s="115" t="s">
        <v>6</v>
      </c>
      <c r="G12" s="116"/>
      <c r="H12" s="116"/>
      <c r="I12" s="116"/>
      <c r="J12" s="116"/>
      <c r="K12" s="116"/>
      <c r="L12" s="116"/>
      <c r="M12" s="116"/>
      <c r="N12" s="116"/>
      <c r="O12" s="116"/>
      <c r="P12" s="116"/>
      <c r="Q12" s="116"/>
      <c r="R12" s="116"/>
      <c r="S12" s="116"/>
      <c r="T12" s="116"/>
      <c r="U12" s="116"/>
      <c r="V12" s="116"/>
      <c r="W12" s="116"/>
      <c r="X12" s="116"/>
      <c r="Y12" s="116"/>
    </row>
    <row r="13" spans="1:25" s="8" customFormat="1" ht="28.5" customHeight="1" x14ac:dyDescent="0.2">
      <c r="A13" s="12"/>
      <c r="C13" s="27"/>
      <c r="D13" s="28" t="s">
        <v>7</v>
      </c>
      <c r="E13" s="29" t="s">
        <v>8</v>
      </c>
      <c r="F13" s="117" t="s">
        <v>9</v>
      </c>
      <c r="G13" s="118"/>
      <c r="H13" s="119" t="s">
        <v>10</v>
      </c>
      <c r="I13" s="119"/>
      <c r="J13" s="119" t="s">
        <v>11</v>
      </c>
      <c r="K13" s="119"/>
      <c r="L13" s="119" t="s">
        <v>12</v>
      </c>
      <c r="M13" s="119"/>
      <c r="N13" s="119" t="s">
        <v>13</v>
      </c>
      <c r="O13" s="119"/>
      <c r="P13" s="119" t="s">
        <v>14</v>
      </c>
      <c r="Q13" s="120"/>
      <c r="R13" s="119" t="s">
        <v>15</v>
      </c>
      <c r="S13" s="120"/>
      <c r="T13" s="119" t="s">
        <v>16</v>
      </c>
      <c r="U13" s="120"/>
      <c r="V13" s="119" t="s">
        <v>17</v>
      </c>
      <c r="W13" s="120"/>
      <c r="X13" s="119" t="s">
        <v>18</v>
      </c>
      <c r="Y13" s="120"/>
    </row>
    <row r="14" spans="1:25" s="8" customFormat="1" ht="22.5" customHeight="1" x14ac:dyDescent="0.2">
      <c r="A14" s="12"/>
      <c r="C14" s="30" t="s">
        <v>19</v>
      </c>
      <c r="D14" s="31" t="str">
        <f>+IF(F14&lt;&gt;"",F14+H14+J14+L14+N14+P14,"")</f>
        <v/>
      </c>
      <c r="E14" s="32"/>
      <c r="F14" s="33"/>
      <c r="G14" s="34" t="str">
        <f>IF(F14&lt;&gt;"",F14/$F$14,"")</f>
        <v/>
      </c>
      <c r="H14" s="33"/>
      <c r="I14" s="34" t="str">
        <f>+IF(H14&lt;&gt;"",(H14-(F14))/F14,"")</f>
        <v/>
      </c>
      <c r="J14" s="33"/>
      <c r="K14" s="34" t="str">
        <f>+IF(J14&lt;&gt;"",(J14-(H14))/H14,"")</f>
        <v/>
      </c>
      <c r="L14" s="33"/>
      <c r="M14" s="34" t="str">
        <f>+IF(L14&lt;&gt;"",(L14-(J14))/J14,"")</f>
        <v/>
      </c>
      <c r="N14" s="33"/>
      <c r="O14" s="34" t="str">
        <f>+IF(N14&lt;&gt;"",(N14-(L14))/L14,"")</f>
        <v/>
      </c>
      <c r="P14" s="33"/>
      <c r="Q14" s="34" t="str">
        <f>+IF(P14&lt;&gt;"",(P14-(N14))/N14,"")</f>
        <v/>
      </c>
      <c r="R14" s="33"/>
      <c r="S14" s="34" t="str">
        <f>+IF(R14&lt;&gt;"",(R14-(P14))/P14,"")</f>
        <v/>
      </c>
      <c r="T14" s="33"/>
      <c r="U14" s="34" t="str">
        <f>+IF(T14&lt;&gt;"",(T14-(R14))/R14,"")</f>
        <v/>
      </c>
      <c r="V14" s="33"/>
      <c r="W14" s="34" t="str">
        <f>+IF(V14&lt;&gt;"",(V14-(T14))/T14,"")</f>
        <v/>
      </c>
      <c r="X14" s="33"/>
      <c r="Y14" s="34" t="str">
        <f>+IF(X14&lt;&gt;"",(X14-(V14))/V14,"")</f>
        <v/>
      </c>
    </row>
    <row r="15" spans="1:25" s="8" customFormat="1" ht="22.5" customHeight="1" thickBot="1" x14ac:dyDescent="0.25">
      <c r="A15" s="12"/>
      <c r="C15" s="30" t="s">
        <v>20</v>
      </c>
      <c r="D15" s="35" t="str">
        <f>+IF(F15&lt;&gt;"",F15+H15+J15+L15+N15+P15,"")</f>
        <v/>
      </c>
      <c r="E15" s="36" t="str">
        <f t="shared" ref="E15:E34" si="0">IF(ISERR(+D15/$D$14)," ",D15/$D$14)</f>
        <v xml:space="preserve"> </v>
      </c>
      <c r="F15" s="37"/>
      <c r="G15" s="34" t="str">
        <f>IF(ISERR(+F15/$F$14)," ",F15/$F$14)</f>
        <v xml:space="preserve"> </v>
      </c>
      <c r="H15" s="37"/>
      <c r="I15" s="34" t="str">
        <f>+IF(H15&lt;&gt;"",(H15-(F15))/F15,"")</f>
        <v/>
      </c>
      <c r="J15" s="37"/>
      <c r="K15" s="34" t="str">
        <f>+IF(J15&lt;&gt;"",(J15-(H15))/H15,"")</f>
        <v/>
      </c>
      <c r="L15" s="37"/>
      <c r="M15" s="34" t="str">
        <f>+IF(L15&lt;&gt;"",(L15-(J15))/J15,"")</f>
        <v/>
      </c>
      <c r="N15" s="37"/>
      <c r="O15" s="34" t="str">
        <f>+IF(N15&lt;&gt;"",(N15-(L15))/L15,"")</f>
        <v/>
      </c>
      <c r="P15" s="37"/>
      <c r="Q15" s="34" t="str">
        <f>+IF(P15&lt;&gt;"",(P15-(N15))/N15,"")</f>
        <v/>
      </c>
      <c r="R15" s="37"/>
      <c r="S15" s="34" t="str">
        <f>+IF(R15&lt;&gt;"",(R15-(P15))/P15,"")</f>
        <v/>
      </c>
      <c r="T15" s="37"/>
      <c r="U15" s="34" t="str">
        <f>+IF(T15&lt;&gt;"",(T15-(R15))/R15,"")</f>
        <v/>
      </c>
      <c r="V15" s="37"/>
      <c r="W15" s="34" t="str">
        <f>+IF(V15&lt;&gt;"",(V15-(T15))/T15,"")</f>
        <v/>
      </c>
      <c r="X15" s="37"/>
      <c r="Y15" s="34" t="str">
        <f>+IF(X15&lt;&gt;"",(X15-(V15))/V15,"")</f>
        <v/>
      </c>
    </row>
    <row r="16" spans="1:25" s="8" customFormat="1" ht="22.5" customHeight="1" thickBot="1" x14ac:dyDescent="0.25">
      <c r="A16" s="12"/>
      <c r="C16" s="38" t="s">
        <v>21</v>
      </c>
      <c r="D16" s="39" t="str">
        <f>+IF(D14&lt;&gt;"",D14-D15,"")</f>
        <v/>
      </c>
      <c r="E16" s="40" t="str">
        <f t="shared" si="0"/>
        <v xml:space="preserve"> </v>
      </c>
      <c r="F16" s="41" t="str">
        <f>+IF(F14&lt;&gt;"",F14-F15,"")</f>
        <v/>
      </c>
      <c r="G16" s="42" t="str">
        <f>IF(ISERR(+F16/F$14)," ",F16/F$14)</f>
        <v xml:space="preserve"> </v>
      </c>
      <c r="H16" s="43" t="str">
        <f>+IF(H14&lt;&gt;"",H14-H15,"")</f>
        <v/>
      </c>
      <c r="I16" s="42" t="str">
        <f>IF(ISERR(+H16/H$14)," ",H16/H$14)</f>
        <v xml:space="preserve"> </v>
      </c>
      <c r="J16" s="44" t="str">
        <f>+IF(J14&lt;&gt;"",J14-J15,"")</f>
        <v/>
      </c>
      <c r="K16" s="42" t="str">
        <f>IF(ISERR(+J16/J$14)," ",J16/J$14)</f>
        <v xml:space="preserve"> </v>
      </c>
      <c r="L16" s="44" t="str">
        <f>+IF(L14&lt;&gt;"",L14-L15,"")</f>
        <v/>
      </c>
      <c r="M16" s="42" t="str">
        <f>IF(ISERR(+L16/L$14)," ",L16/L$14)</f>
        <v xml:space="preserve"> </v>
      </c>
      <c r="N16" s="44" t="str">
        <f>+IF(N14&lt;&gt;"",N14-N15,"")</f>
        <v/>
      </c>
      <c r="O16" s="42" t="str">
        <f>IF(ISERR(+N16/N$14)," ",N16/N$14)</f>
        <v xml:space="preserve"> </v>
      </c>
      <c r="P16" s="44" t="str">
        <f>+IF(P14&lt;&gt;"",P14-P15,"")</f>
        <v/>
      </c>
      <c r="Q16" s="42" t="str">
        <f>IF(ISERR(+P16/P$14)," ",P16/P$14)</f>
        <v xml:space="preserve"> </v>
      </c>
      <c r="R16" s="44" t="str">
        <f>+IF(R14&lt;&gt;"",R14-R15,"")</f>
        <v/>
      </c>
      <c r="S16" s="42" t="str">
        <f>IF(ISERR(+R16/R$14)," ",R16/R$14)</f>
        <v xml:space="preserve"> </v>
      </c>
      <c r="T16" s="44" t="str">
        <f>+IF(T14&lt;&gt;"",T14-T15,"")</f>
        <v/>
      </c>
      <c r="U16" s="42" t="str">
        <f>IF(ISERR(+T16/T$14)," ",T16/T$14)</f>
        <v xml:space="preserve"> </v>
      </c>
      <c r="V16" s="44" t="str">
        <f>+IF(V14&lt;&gt;"",V14-V15,"")</f>
        <v/>
      </c>
      <c r="W16" s="42" t="str">
        <f>IF(ISERR(+V16/V$14)," ",V16/V$14)</f>
        <v xml:space="preserve"> </v>
      </c>
      <c r="X16" s="44" t="str">
        <f>+IF(X14&lt;&gt;"",X14-X15,"")</f>
        <v/>
      </c>
      <c r="Y16" s="42" t="str">
        <f>IF(ISERR(+X16/X$14)," ",X16/X$14)</f>
        <v xml:space="preserve"> </v>
      </c>
    </row>
    <row r="17" spans="1:25" s="8" customFormat="1" ht="22.5" customHeight="1" x14ac:dyDescent="0.2">
      <c r="A17" s="12"/>
      <c r="C17" s="45" t="s">
        <v>22</v>
      </c>
      <c r="D17" s="35" t="str">
        <f t="shared" ref="D17:D24" si="1">+IF(F17&lt;&gt;"",F17+H17+J17+L17+N17+P17,"")</f>
        <v/>
      </c>
      <c r="E17" s="46" t="str">
        <f t="shared" si="0"/>
        <v xml:space="preserve"> </v>
      </c>
      <c r="F17" s="37"/>
      <c r="G17" s="47" t="str">
        <f>IF(ISERR(+F17/$F$14)," ",F17/$F$14)</f>
        <v xml:space="preserve"> </v>
      </c>
      <c r="H17" s="37"/>
      <c r="I17" s="47" t="str">
        <f t="shared" ref="I17:I24" si="2">+IF(H17&lt;&gt;"",(H17-(F17))/F17,"")</f>
        <v/>
      </c>
      <c r="J17" s="37"/>
      <c r="K17" s="47" t="str">
        <f>+IF(J17&lt;&gt;"",(J17-(H17))/H17,"")</f>
        <v/>
      </c>
      <c r="L17" s="37"/>
      <c r="M17" s="47" t="str">
        <f t="shared" ref="M17:M24" si="3">+IF(L17&lt;&gt;"",(L17-(J17))/J17,"")</f>
        <v/>
      </c>
      <c r="N17" s="37"/>
      <c r="O17" s="47" t="str">
        <f t="shared" ref="O17:O24" si="4">+IF(N17&lt;&gt;"",(N17-(L17))/L17,"")</f>
        <v/>
      </c>
      <c r="P17" s="37"/>
      <c r="Q17" s="47" t="str">
        <f t="shared" ref="Q17:Q24" si="5">+IF(P17&lt;&gt;"",(P17-(N17))/N17,"")</f>
        <v/>
      </c>
      <c r="R17" s="37"/>
      <c r="S17" s="47" t="str">
        <f>+IF(R17&lt;&gt;"",(R17-(P17))/P17,"")</f>
        <v/>
      </c>
      <c r="T17" s="37"/>
      <c r="U17" s="47" t="str">
        <f t="shared" ref="U17:U24" si="6">+IF(T17&lt;&gt;"",(T17-(R17))/R17,"")</f>
        <v/>
      </c>
      <c r="V17" s="37"/>
      <c r="W17" s="47" t="str">
        <f t="shared" ref="W17:W24" si="7">+IF(V17&lt;&gt;"",(V17-(T17))/T17,"")</f>
        <v/>
      </c>
      <c r="X17" s="37"/>
      <c r="Y17" s="47" t="str">
        <f t="shared" ref="Y17:Y24" si="8">+IF(X17&lt;&gt;"",(X17-(V17))/V17,"")</f>
        <v/>
      </c>
    </row>
    <row r="18" spans="1:25" s="8" customFormat="1" ht="22.5" customHeight="1" x14ac:dyDescent="0.2">
      <c r="A18" s="12"/>
      <c r="C18" s="45" t="s">
        <v>23</v>
      </c>
      <c r="D18" s="35" t="str">
        <f t="shared" si="1"/>
        <v/>
      </c>
      <c r="E18" s="36" t="str">
        <f t="shared" si="0"/>
        <v xml:space="preserve"> </v>
      </c>
      <c r="F18" s="37"/>
      <c r="G18" s="47" t="str">
        <f t="shared" ref="G18:G26" si="9">IF(ISERR(+F18/$F$14)," ",F18/$F$14)</f>
        <v xml:space="preserve"> </v>
      </c>
      <c r="H18" s="37"/>
      <c r="I18" s="47" t="str">
        <f t="shared" si="2"/>
        <v/>
      </c>
      <c r="J18" s="37"/>
      <c r="K18" s="47" t="str">
        <f t="shared" ref="K18:K24" si="10">+IF(J18&lt;&gt;"",(J18-(H18))/H18,"")</f>
        <v/>
      </c>
      <c r="L18" s="37"/>
      <c r="M18" s="47" t="str">
        <f t="shared" si="3"/>
        <v/>
      </c>
      <c r="N18" s="37"/>
      <c r="O18" s="47" t="str">
        <f t="shared" si="4"/>
        <v/>
      </c>
      <c r="P18" s="37"/>
      <c r="Q18" s="47" t="str">
        <f t="shared" si="5"/>
        <v/>
      </c>
      <c r="R18" s="37"/>
      <c r="S18" s="47" t="str">
        <f t="shared" ref="S18:S24" si="11">+IF(R18&lt;&gt;"",(R18-(P18))/P18,"")</f>
        <v/>
      </c>
      <c r="T18" s="37"/>
      <c r="U18" s="47" t="str">
        <f t="shared" si="6"/>
        <v/>
      </c>
      <c r="V18" s="37"/>
      <c r="W18" s="47" t="str">
        <f t="shared" si="7"/>
        <v/>
      </c>
      <c r="X18" s="37"/>
      <c r="Y18" s="47" t="str">
        <f t="shared" si="8"/>
        <v/>
      </c>
    </row>
    <row r="19" spans="1:25" s="8" customFormat="1" ht="22.5" customHeight="1" x14ac:dyDescent="0.2">
      <c r="A19" s="12"/>
      <c r="C19" s="45" t="s">
        <v>24</v>
      </c>
      <c r="D19" s="35" t="str">
        <f t="shared" si="1"/>
        <v/>
      </c>
      <c r="E19" s="36" t="str">
        <f t="shared" si="0"/>
        <v xml:space="preserve"> </v>
      </c>
      <c r="F19" s="37"/>
      <c r="G19" s="47" t="str">
        <f t="shared" si="9"/>
        <v xml:space="preserve"> </v>
      </c>
      <c r="H19" s="37"/>
      <c r="I19" s="47" t="str">
        <f t="shared" si="2"/>
        <v/>
      </c>
      <c r="J19" s="37"/>
      <c r="K19" s="47" t="str">
        <f t="shared" si="10"/>
        <v/>
      </c>
      <c r="L19" s="37"/>
      <c r="M19" s="47" t="str">
        <f t="shared" si="3"/>
        <v/>
      </c>
      <c r="N19" s="37"/>
      <c r="O19" s="47" t="str">
        <f t="shared" si="4"/>
        <v/>
      </c>
      <c r="P19" s="37"/>
      <c r="Q19" s="47" t="str">
        <f t="shared" si="5"/>
        <v/>
      </c>
      <c r="R19" s="37"/>
      <c r="S19" s="47" t="str">
        <f t="shared" si="11"/>
        <v/>
      </c>
      <c r="T19" s="37"/>
      <c r="U19" s="47" t="str">
        <f t="shared" si="6"/>
        <v/>
      </c>
      <c r="V19" s="37"/>
      <c r="W19" s="47" t="str">
        <f t="shared" si="7"/>
        <v/>
      </c>
      <c r="X19" s="37"/>
      <c r="Y19" s="47" t="str">
        <f t="shared" si="8"/>
        <v/>
      </c>
    </row>
    <row r="20" spans="1:25" s="8" customFormat="1" ht="22.5" customHeight="1" x14ac:dyDescent="0.2">
      <c r="A20" s="12"/>
      <c r="C20" s="45" t="s">
        <v>25</v>
      </c>
      <c r="D20" s="35" t="str">
        <f t="shared" si="1"/>
        <v/>
      </c>
      <c r="E20" s="36" t="str">
        <f t="shared" si="0"/>
        <v xml:space="preserve"> </v>
      </c>
      <c r="F20" s="37"/>
      <c r="G20" s="47" t="str">
        <f t="shared" si="9"/>
        <v xml:space="preserve"> </v>
      </c>
      <c r="H20" s="37"/>
      <c r="I20" s="47" t="str">
        <f t="shared" si="2"/>
        <v/>
      </c>
      <c r="J20" s="37"/>
      <c r="K20" s="47" t="str">
        <f t="shared" si="10"/>
        <v/>
      </c>
      <c r="L20" s="37"/>
      <c r="M20" s="47" t="str">
        <f t="shared" si="3"/>
        <v/>
      </c>
      <c r="N20" s="37"/>
      <c r="O20" s="47" t="str">
        <f t="shared" si="4"/>
        <v/>
      </c>
      <c r="P20" s="37"/>
      <c r="Q20" s="47" t="str">
        <f t="shared" si="5"/>
        <v/>
      </c>
      <c r="R20" s="37"/>
      <c r="S20" s="47" t="str">
        <f t="shared" si="11"/>
        <v/>
      </c>
      <c r="T20" s="37"/>
      <c r="U20" s="47" t="str">
        <f t="shared" si="6"/>
        <v/>
      </c>
      <c r="V20" s="37"/>
      <c r="W20" s="47" t="str">
        <f t="shared" si="7"/>
        <v/>
      </c>
      <c r="X20" s="37"/>
      <c r="Y20" s="47" t="str">
        <f t="shared" si="8"/>
        <v/>
      </c>
    </row>
    <row r="21" spans="1:25" s="8" customFormat="1" ht="22.5" customHeight="1" x14ac:dyDescent="0.2">
      <c r="A21" s="12"/>
      <c r="C21" s="45" t="s">
        <v>26</v>
      </c>
      <c r="D21" s="35" t="str">
        <f t="shared" si="1"/>
        <v/>
      </c>
      <c r="E21" s="36" t="str">
        <f t="shared" si="0"/>
        <v xml:space="preserve"> </v>
      </c>
      <c r="F21" s="37"/>
      <c r="G21" s="47" t="str">
        <f t="shared" si="9"/>
        <v xml:space="preserve"> </v>
      </c>
      <c r="H21" s="37"/>
      <c r="I21" s="47" t="str">
        <f t="shared" si="2"/>
        <v/>
      </c>
      <c r="J21" s="37"/>
      <c r="K21" s="47" t="str">
        <f t="shared" si="10"/>
        <v/>
      </c>
      <c r="L21" s="37"/>
      <c r="M21" s="47" t="str">
        <f t="shared" si="3"/>
        <v/>
      </c>
      <c r="N21" s="37"/>
      <c r="O21" s="47" t="str">
        <f t="shared" si="4"/>
        <v/>
      </c>
      <c r="P21" s="37"/>
      <c r="Q21" s="47" t="str">
        <f t="shared" si="5"/>
        <v/>
      </c>
      <c r="R21" s="37"/>
      <c r="S21" s="47" t="str">
        <f t="shared" si="11"/>
        <v/>
      </c>
      <c r="T21" s="37"/>
      <c r="U21" s="47" t="str">
        <f t="shared" si="6"/>
        <v/>
      </c>
      <c r="V21" s="37"/>
      <c r="W21" s="47" t="str">
        <f t="shared" si="7"/>
        <v/>
      </c>
      <c r="X21" s="37"/>
      <c r="Y21" s="47" t="str">
        <f t="shared" si="8"/>
        <v/>
      </c>
    </row>
    <row r="22" spans="1:25" s="8" customFormat="1" ht="22.5" customHeight="1" x14ac:dyDescent="0.2">
      <c r="A22" s="12"/>
      <c r="C22" s="45" t="s">
        <v>27</v>
      </c>
      <c r="D22" s="35" t="str">
        <f t="shared" si="1"/>
        <v/>
      </c>
      <c r="E22" s="36" t="str">
        <f t="shared" si="0"/>
        <v xml:space="preserve"> </v>
      </c>
      <c r="F22" s="37"/>
      <c r="G22" s="47" t="str">
        <f t="shared" si="9"/>
        <v xml:space="preserve"> </v>
      </c>
      <c r="H22" s="37"/>
      <c r="I22" s="47" t="str">
        <f t="shared" si="2"/>
        <v/>
      </c>
      <c r="J22" s="37"/>
      <c r="K22" s="47" t="str">
        <f t="shared" si="10"/>
        <v/>
      </c>
      <c r="L22" s="37"/>
      <c r="M22" s="47" t="str">
        <f t="shared" si="3"/>
        <v/>
      </c>
      <c r="N22" s="37"/>
      <c r="O22" s="47" t="str">
        <f t="shared" si="4"/>
        <v/>
      </c>
      <c r="P22" s="37"/>
      <c r="Q22" s="47" t="str">
        <f t="shared" si="5"/>
        <v/>
      </c>
      <c r="R22" s="37"/>
      <c r="S22" s="47" t="str">
        <f t="shared" si="11"/>
        <v/>
      </c>
      <c r="T22" s="37"/>
      <c r="U22" s="47" t="str">
        <f t="shared" si="6"/>
        <v/>
      </c>
      <c r="V22" s="37"/>
      <c r="W22" s="47" t="str">
        <f t="shared" si="7"/>
        <v/>
      </c>
      <c r="X22" s="37"/>
      <c r="Y22" s="47" t="str">
        <f t="shared" si="8"/>
        <v/>
      </c>
    </row>
    <row r="23" spans="1:25" s="8" customFormat="1" ht="22.5" customHeight="1" x14ac:dyDescent="0.2">
      <c r="A23" s="12"/>
      <c r="C23" s="45" t="s">
        <v>28</v>
      </c>
      <c r="D23" s="35" t="str">
        <f t="shared" si="1"/>
        <v/>
      </c>
      <c r="E23" s="36" t="str">
        <f t="shared" si="0"/>
        <v xml:space="preserve"> </v>
      </c>
      <c r="F23" s="37"/>
      <c r="G23" s="47" t="str">
        <f t="shared" si="9"/>
        <v xml:space="preserve"> </v>
      </c>
      <c r="H23" s="37"/>
      <c r="I23" s="47" t="str">
        <f t="shared" si="2"/>
        <v/>
      </c>
      <c r="J23" s="37"/>
      <c r="K23" s="47" t="str">
        <f t="shared" si="10"/>
        <v/>
      </c>
      <c r="L23" s="37"/>
      <c r="M23" s="47" t="str">
        <f t="shared" si="3"/>
        <v/>
      </c>
      <c r="N23" s="37"/>
      <c r="O23" s="47" t="str">
        <f t="shared" si="4"/>
        <v/>
      </c>
      <c r="P23" s="37"/>
      <c r="Q23" s="47" t="str">
        <f t="shared" si="5"/>
        <v/>
      </c>
      <c r="R23" s="37"/>
      <c r="S23" s="47" t="str">
        <f t="shared" si="11"/>
        <v/>
      </c>
      <c r="T23" s="37"/>
      <c r="U23" s="47" t="str">
        <f t="shared" si="6"/>
        <v/>
      </c>
      <c r="V23" s="37"/>
      <c r="W23" s="47" t="str">
        <f t="shared" si="7"/>
        <v/>
      </c>
      <c r="X23" s="37"/>
      <c r="Y23" s="47" t="str">
        <f t="shared" si="8"/>
        <v/>
      </c>
    </row>
    <row r="24" spans="1:25" s="8" customFormat="1" ht="22.5" customHeight="1" thickBot="1" x14ac:dyDescent="0.25">
      <c r="A24" s="12"/>
      <c r="C24" s="45" t="s">
        <v>29</v>
      </c>
      <c r="D24" s="35" t="str">
        <f t="shared" si="1"/>
        <v/>
      </c>
      <c r="E24" s="48" t="str">
        <f t="shared" si="0"/>
        <v xml:space="preserve"> </v>
      </c>
      <c r="F24" s="37"/>
      <c r="G24" s="47" t="str">
        <f t="shared" si="9"/>
        <v xml:space="preserve"> </v>
      </c>
      <c r="H24" s="37"/>
      <c r="I24" s="47" t="str">
        <f t="shared" si="2"/>
        <v/>
      </c>
      <c r="J24" s="37"/>
      <c r="K24" s="47" t="str">
        <f t="shared" si="10"/>
        <v/>
      </c>
      <c r="L24" s="37"/>
      <c r="M24" s="47" t="str">
        <f t="shared" si="3"/>
        <v/>
      </c>
      <c r="N24" s="37"/>
      <c r="O24" s="47" t="str">
        <f t="shared" si="4"/>
        <v/>
      </c>
      <c r="P24" s="37"/>
      <c r="Q24" s="47" t="str">
        <f t="shared" si="5"/>
        <v/>
      </c>
      <c r="R24" s="37"/>
      <c r="S24" s="47" t="str">
        <f t="shared" si="11"/>
        <v/>
      </c>
      <c r="T24" s="37"/>
      <c r="U24" s="47" t="str">
        <f t="shared" si="6"/>
        <v/>
      </c>
      <c r="V24" s="37"/>
      <c r="W24" s="47" t="str">
        <f t="shared" si="7"/>
        <v/>
      </c>
      <c r="X24" s="37"/>
      <c r="Y24" s="47" t="str">
        <f t="shared" si="8"/>
        <v/>
      </c>
    </row>
    <row r="25" spans="1:25" s="8" customFormat="1" ht="22.5" customHeight="1" thickBot="1" x14ac:dyDescent="0.25">
      <c r="A25" s="12"/>
      <c r="C25" s="49" t="s">
        <v>30</v>
      </c>
      <c r="D25" s="39" t="str">
        <f>IF(D17&lt;&gt;"",SUM(D17:D24),"")</f>
        <v/>
      </c>
      <c r="E25" s="40" t="str">
        <f t="shared" si="0"/>
        <v xml:space="preserve"> </v>
      </c>
      <c r="F25" s="41" t="str">
        <f>IF(F14&lt;&gt;"",SUM(F17:F24),"")</f>
        <v/>
      </c>
      <c r="G25" s="42" t="str">
        <f>IF(ISERR(+F25/F$14)," ",F25/F$14)</f>
        <v xml:space="preserve"> </v>
      </c>
      <c r="H25" s="43" t="str">
        <f>IF(H14&lt;&gt;"",SUM(H17:H24),"")</f>
        <v/>
      </c>
      <c r="I25" s="42" t="str">
        <f>IF(ISERR(+H25/H$14)," ",H25/H$14)</f>
        <v xml:space="preserve"> </v>
      </c>
      <c r="J25" s="43" t="str">
        <f>IF(J14&lt;&gt;"",SUM(J17:J24),"")</f>
        <v/>
      </c>
      <c r="K25" s="42" t="str">
        <f>IF(ISERR(+J25/J$14)," ",J25/J$14)</f>
        <v xml:space="preserve"> </v>
      </c>
      <c r="L25" s="43" t="str">
        <f>IF(L14&lt;&gt;"",SUM(L17:L24),"")</f>
        <v/>
      </c>
      <c r="M25" s="42" t="str">
        <f>IF(ISERR(+L25/L$14)," ",L25/L$14)</f>
        <v xml:space="preserve"> </v>
      </c>
      <c r="N25" s="43" t="str">
        <f>IF(N14&lt;&gt;"",SUM(N17:N24),"")</f>
        <v/>
      </c>
      <c r="O25" s="42" t="str">
        <f>IF(ISERR(+N25/N$14)," ",N25/N$14)</f>
        <v xml:space="preserve"> </v>
      </c>
      <c r="P25" s="43" t="str">
        <f>IF(P14&lt;&gt;"",SUM(P17:P24),"")</f>
        <v/>
      </c>
      <c r="Q25" s="42" t="str">
        <f>IF(ISERR(+P25/P$14)," ",P25/P$14)</f>
        <v xml:space="preserve"> </v>
      </c>
      <c r="R25" s="43" t="str">
        <f>IF(R14&lt;&gt;"",SUM(R17:R24),"")</f>
        <v/>
      </c>
      <c r="S25" s="42" t="str">
        <f>IF(ISERR(+R25/R$14)," ",R25/R$14)</f>
        <v xml:space="preserve"> </v>
      </c>
      <c r="T25" s="43" t="str">
        <f>IF(T14&lt;&gt;"",SUM(T17:T24),"")</f>
        <v/>
      </c>
      <c r="U25" s="42" t="str">
        <f>IF(ISERR(+T25/T$14)," ",T25/T$14)</f>
        <v xml:space="preserve"> </v>
      </c>
      <c r="V25" s="43" t="str">
        <f>IF(V14&lt;&gt;"",SUM(V17:V24),"")</f>
        <v/>
      </c>
      <c r="W25" s="42" t="str">
        <f>IF(ISERR(+V25/V$14)," ",V25/V$14)</f>
        <v xml:space="preserve"> </v>
      </c>
      <c r="X25" s="43" t="str">
        <f>IF(X14&lt;&gt;"",SUM(X17:X24),"")</f>
        <v/>
      </c>
      <c r="Y25" s="42" t="str">
        <f>IF(ISERR(+X25/X$14)," ",X25/X$14)</f>
        <v xml:space="preserve"> </v>
      </c>
    </row>
    <row r="26" spans="1:25" s="8" customFormat="1" ht="22.5" customHeight="1" thickBot="1" x14ac:dyDescent="0.25">
      <c r="A26" s="12"/>
      <c r="C26" s="50" t="s">
        <v>31</v>
      </c>
      <c r="D26" s="51" t="str">
        <f>+IF(F26&lt;&gt;"",F26+H26+J26+L26+N26+P26,"")</f>
        <v/>
      </c>
      <c r="E26" s="52" t="str">
        <f t="shared" si="0"/>
        <v xml:space="preserve"> </v>
      </c>
      <c r="F26" s="37"/>
      <c r="G26" s="47" t="str">
        <f t="shared" si="9"/>
        <v xml:space="preserve"> </v>
      </c>
      <c r="H26" s="37"/>
      <c r="I26" s="47" t="str">
        <f>+IF(H26&lt;&gt;"",(H26-(F26))/F26,"")</f>
        <v/>
      </c>
      <c r="J26" s="37"/>
      <c r="K26" s="47" t="str">
        <f>+IF(J26&lt;&gt;"",(J26-(H26))/H26,"")</f>
        <v/>
      </c>
      <c r="L26" s="37"/>
      <c r="M26" s="47" t="str">
        <f>+IF(L26&lt;&gt;"",(L26-(J26))/J26,"")</f>
        <v/>
      </c>
      <c r="N26" s="37"/>
      <c r="O26" s="47" t="str">
        <f>+IF(N26&lt;&gt;"",(N26-(L26))/L26,"")</f>
        <v/>
      </c>
      <c r="P26" s="37"/>
      <c r="Q26" s="47" t="str">
        <f>+IF(P26&lt;&gt;"",(P26-(N26))/N26,"")</f>
        <v/>
      </c>
      <c r="R26" s="37"/>
      <c r="S26" s="47" t="str">
        <f>+IF(R26&lt;&gt;"",(R26-(P26))/P26,"")</f>
        <v/>
      </c>
      <c r="T26" s="37"/>
      <c r="U26" s="47" t="str">
        <f>+IF(T26&lt;&gt;"",(T26-(R26))/R26,"")</f>
        <v/>
      </c>
      <c r="V26" s="37"/>
      <c r="W26" s="47" t="str">
        <f>+IF(V26&lt;&gt;"",(V26-(T26))/T26,"")</f>
        <v/>
      </c>
      <c r="X26" s="37"/>
      <c r="Y26" s="47" t="str">
        <f>+IF(X26&lt;&gt;"",(X26-(V26))/V26,"")</f>
        <v/>
      </c>
    </row>
    <row r="27" spans="1:25" s="8" customFormat="1" ht="42.75" customHeight="1" thickBot="1" x14ac:dyDescent="0.25">
      <c r="A27" s="12"/>
      <c r="C27" s="53" t="s">
        <v>32</v>
      </c>
      <c r="D27" s="54" t="str">
        <f>IF(D14&lt;&gt;"",SUM((D16-(D25+D26))),"")</f>
        <v/>
      </c>
      <c r="E27" s="55" t="str">
        <f t="shared" si="0"/>
        <v xml:space="preserve"> </v>
      </c>
      <c r="F27" s="56" t="str">
        <f>IF(F14&lt;&gt;"",SUM((F16-(F25+F26))),"")</f>
        <v/>
      </c>
      <c r="G27" s="57" t="str">
        <f>IF(ISERR(+F27/$F$14)," ",F27/$F$14)</f>
        <v xml:space="preserve"> </v>
      </c>
      <c r="H27" s="58" t="str">
        <f>IF(H14&lt;&gt;"",SUM((H16-(H25+H26))),"")</f>
        <v/>
      </c>
      <c r="I27" s="57" t="str">
        <f>IF(ISERR(+H27/H$14)," ",H27/H$14)</f>
        <v xml:space="preserve"> </v>
      </c>
      <c r="J27" s="58" t="str">
        <f>IF(J14&lt;&gt;"",SUM((J16-(J25+J26))),"")</f>
        <v/>
      </c>
      <c r="K27" s="57" t="str">
        <f>IF(ISERR(+J27/J$14)," ",J27/J$14)</f>
        <v xml:space="preserve"> </v>
      </c>
      <c r="L27" s="58" t="str">
        <f>IF(L14&lt;&gt;"",SUM((L16-(L25+L26))),"")</f>
        <v/>
      </c>
      <c r="M27" s="57" t="str">
        <f>IF(ISERR(+L27/L$14)," ",L27/L$14)</f>
        <v xml:space="preserve"> </v>
      </c>
      <c r="N27" s="58" t="str">
        <f>IF(N14&lt;&gt;"",SUM((N16-(N25+N26))),"")</f>
        <v/>
      </c>
      <c r="O27" s="57" t="str">
        <f>IF(ISERR(+N27/N$14)," ",N27/N$14)</f>
        <v xml:space="preserve"> </v>
      </c>
      <c r="P27" s="58" t="str">
        <f>IF(P14&lt;&gt;"",SUM((P16-(P25+P26))),"")</f>
        <v/>
      </c>
      <c r="Q27" s="57" t="str">
        <f>IF(ISERR(+P27/P$14)," ",P27/P$14)</f>
        <v xml:space="preserve"> </v>
      </c>
      <c r="R27" s="58" t="str">
        <f>IF(R14&lt;&gt;"",SUM((R16-(R25+R26))),"")</f>
        <v/>
      </c>
      <c r="S27" s="57" t="str">
        <f>IF(ISERR(+R27/R$14)," ",R27/R$14)</f>
        <v xml:space="preserve"> </v>
      </c>
      <c r="T27" s="58" t="str">
        <f>IF(T14&lt;&gt;"",SUM((T16-(T25+T26))),"")</f>
        <v/>
      </c>
      <c r="U27" s="57" t="str">
        <f>IF(ISERR(+T27/T$14)," ",T27/T$14)</f>
        <v xml:space="preserve"> </v>
      </c>
      <c r="V27" s="58" t="str">
        <f>IF(V14&lt;&gt;"",SUM((V16-(V25+V26))),"")</f>
        <v/>
      </c>
      <c r="W27" s="57" t="str">
        <f>IF(ISERR(+V27/V$14)," ",V27/V$14)</f>
        <v xml:space="preserve"> </v>
      </c>
      <c r="X27" s="58" t="str">
        <f>IF(X14&lt;&gt;"",SUM((X16-(X25+X26))),"")</f>
        <v/>
      </c>
      <c r="Y27" s="57" t="str">
        <f>IF(ISERR(+X27/X$14)," ",X27/X$14)</f>
        <v xml:space="preserve"> </v>
      </c>
    </row>
    <row r="28" spans="1:25" s="8" customFormat="1" ht="51" customHeight="1" thickTop="1" thickBot="1" x14ac:dyDescent="0.25">
      <c r="A28" s="12"/>
      <c r="B28" s="59"/>
      <c r="C28" s="60" t="s">
        <v>33</v>
      </c>
      <c r="D28" s="61">
        <f>+IF(ISERR(F28+H28+J28+L28+N28+P28+R28+T28+V28+X28),"",(F28+H28+J28+L28+N28+P28+R28+T28+V28+X28))</f>
        <v>3344039.9700000007</v>
      </c>
      <c r="E28" s="62" t="str">
        <f>IF(ISERR(+D28/$D$14)," ",D28/$D$14)</f>
        <v xml:space="preserve"> </v>
      </c>
      <c r="F28" s="121">
        <v>305399.56</v>
      </c>
      <c r="G28" s="122"/>
      <c r="H28" s="121">
        <f>+ROUND(F28*1.02,2)</f>
        <v>311507.55</v>
      </c>
      <c r="I28" s="122"/>
      <c r="J28" s="121">
        <f t="shared" ref="J28" si="12">+ROUND(H28*1.02,2)</f>
        <v>317737.7</v>
      </c>
      <c r="K28" s="122"/>
      <c r="L28" s="121">
        <f t="shared" ref="L28" si="13">+ROUND(J28*1.02,2)</f>
        <v>324092.45</v>
      </c>
      <c r="M28" s="122"/>
      <c r="N28" s="121">
        <f t="shared" ref="N28" si="14">+ROUND(L28*1.02,2)</f>
        <v>330574.3</v>
      </c>
      <c r="O28" s="122"/>
      <c r="P28" s="121">
        <f t="shared" ref="P28" si="15">+ROUND(N28*1.02,2)</f>
        <v>337185.79</v>
      </c>
      <c r="Q28" s="122"/>
      <c r="R28" s="121">
        <f t="shared" ref="R28" si="16">+ROUND(P28*1.02,2)</f>
        <v>343929.51</v>
      </c>
      <c r="S28" s="122"/>
      <c r="T28" s="121">
        <f t="shared" ref="T28" si="17">+ROUND(R28*1.02,2)</f>
        <v>350808.1</v>
      </c>
      <c r="U28" s="122"/>
      <c r="V28" s="121">
        <f t="shared" ref="V28" si="18">+ROUND(T28*1.02,2)</f>
        <v>357824.26</v>
      </c>
      <c r="W28" s="122"/>
      <c r="X28" s="121">
        <f t="shared" ref="X28" si="19">+ROUND(V28*1.02,2)</f>
        <v>364980.75</v>
      </c>
      <c r="Y28" s="122"/>
    </row>
    <row r="29" spans="1:25" s="8" customFormat="1" ht="39.75" hidden="1" customHeight="1" thickTop="1" x14ac:dyDescent="0.2">
      <c r="A29" s="12"/>
      <c r="B29" s="123" t="s">
        <v>34</v>
      </c>
      <c r="C29" s="63" t="s">
        <v>35</v>
      </c>
      <c r="D29" s="64">
        <f>IF(ISERR(+F29+H29+J29+L29+N29+P29)," ",+F29+H29+J29+L29+N29+P29)</f>
        <v>1926497.35</v>
      </c>
      <c r="E29" s="65" t="str">
        <f t="shared" si="0"/>
        <v xml:space="preserve"> </v>
      </c>
      <c r="F29" s="125">
        <f>IF(G30&lt;&gt;"",IF(((F14*0.8)*G30)&gt;=F28,ROUNDUP((F14*0.8)*G30,0),F28),IF(G30="",""))</f>
        <v>305399.56</v>
      </c>
      <c r="G29" s="126" t="e">
        <f>IF(B29&lt;&gt;"",IF(((#REF!*0.8)*H29)&gt;=#REF!,(#REF!*0.8)*H29,#REF!),IF(B29="",""))</f>
        <v>#REF!</v>
      </c>
      <c r="H29" s="125">
        <f>IF(I30&lt;&gt;"",IF(((H14*0.8)*I30)&gt;=H28,ROUNDUP((H14*0.8)*I30,0),H28),IF(I30="",""))</f>
        <v>311507.55</v>
      </c>
      <c r="I29" s="126" t="e">
        <f>IF(D29&lt;&gt;"",IF(((#REF!*0.8)*J29)&gt;=#REF!,(#REF!*0.8)*J29,#REF!),IF(D29="",""))</f>
        <v>#REF!</v>
      </c>
      <c r="J29" s="125">
        <f>IF(K30&lt;&gt;"",IF(((J14*0.8)*K30)&gt;=J28,ROUNDUP((J14*0.8)*K30,0),J28),IF(K30="",""))</f>
        <v>317737.7</v>
      </c>
      <c r="K29" s="126" t="e">
        <f>IF(F29&lt;&gt;"",IF(((#REF!*0.8)*L29)&gt;=#REF!,(#REF!*0.8)*L29,#REF!),IF(F29="",""))</f>
        <v>#REF!</v>
      </c>
      <c r="L29" s="125">
        <f>IF(M30&lt;&gt;"",IF(((L14*0.8)*M30)&gt;=L28,ROUNDUP((L14*0.8)*M30,0),L28),IF(M30="",""))</f>
        <v>324092.45</v>
      </c>
      <c r="M29" s="126" t="e">
        <f>IF(H29&lt;&gt;"",IF(((#REF!*0.8)*N29)&gt;=#REF!,(#REF!*0.8)*N29,#REF!),IF(H29="",""))</f>
        <v>#REF!</v>
      </c>
      <c r="N29" s="125">
        <f>IF(O30&lt;&gt;"",IF(((N14*0.8)*O30)&gt;=N28,ROUNDUP((N14*0.8)*O30,0),N28),IF(O30="",""))</f>
        <v>330574.3</v>
      </c>
      <c r="O29" s="126" t="e">
        <f>IF(J29&lt;&gt;"",IF(((#REF!*0.8)*P29)&gt;=#REF!,(#REF!*0.8)*P29,#REF!),IF(J29="",""))</f>
        <v>#REF!</v>
      </c>
      <c r="P29" s="125">
        <f>IF(Q30&lt;&gt;"",IF(((P14*0.8)*Q30)&gt;=P28,ROUNDUP((P14*0.8)*Q30,0),P28),IF(Q30="",""))</f>
        <v>337185.79</v>
      </c>
      <c r="Q29" s="127" t="e">
        <f>IF(L29&lt;&gt;"",IF(((#REF!*0.8)*R29)&gt;=#REF!,(#REF!*0.8)*R29,#REF!),IF(L29="",""))</f>
        <v>#REF!</v>
      </c>
      <c r="R29" s="125">
        <f>IF(S30&lt;&gt;"",IF(((R14*0.8)*S30)&gt;=R28,ROUNDUP((R14*0.8)*S30,0),R28),IF(S30="",""))</f>
        <v>343929.51</v>
      </c>
      <c r="S29" s="126" t="e">
        <f>IF(N29&lt;&gt;"",IF(((#REF!*0.8)*T29)&gt;=#REF!,(#REF!*0.8)*T29,#REF!),IF(N29="",""))</f>
        <v>#REF!</v>
      </c>
      <c r="T29" s="125">
        <f>IF(U30&lt;&gt;"",IF(((T14*0.8)*U30)&gt;=T28,ROUNDUP((T14*0.8)*U30,0),T28),IF(U30="",""))</f>
        <v>350808.1</v>
      </c>
      <c r="U29" s="126" t="e">
        <f>IF(P29&lt;&gt;"",IF(((#REF!*0.8)*V29)&gt;=#REF!,(#REF!*0.8)*V29,#REF!),IF(P29="",""))</f>
        <v>#REF!</v>
      </c>
      <c r="V29" s="125">
        <f>IF(W30&lt;&gt;"",IF(((V14*0.8)*W30)&gt;=V28,ROUNDUP((V14*0.8)*W30,0),V28),IF(W30="",""))</f>
        <v>357824.26</v>
      </c>
      <c r="W29" s="126" t="e">
        <f>IF(R29&lt;&gt;"",IF(((#REF!*0.8)*X29)&gt;=#REF!,(#REF!*0.8)*X29,#REF!),IF(R29="",""))</f>
        <v>#REF!</v>
      </c>
      <c r="X29" s="125">
        <f>IF(Y30&lt;&gt;"",IF(((X14*0.8)*Y30)&gt;=X28,ROUNDUP((X14*0.8)*Y30,0),X28),IF(Y30="",""))</f>
        <v>364980.75</v>
      </c>
      <c r="Y29" s="126" t="e">
        <f>IF(T29&lt;&gt;"",IF(((#REF!*0.8)*Z29)&gt;=#REF!,(#REF!*0.8)*Z29,#REF!),IF(T29="",""))</f>
        <v>#REF!</v>
      </c>
    </row>
    <row r="30" spans="1:25" s="8" customFormat="1" ht="30.75" customHeight="1" thickBot="1" x14ac:dyDescent="0.25">
      <c r="A30" s="12"/>
      <c r="B30" s="124"/>
      <c r="C30" s="66" t="s">
        <v>34</v>
      </c>
      <c r="D30" s="67" t="str">
        <f>IF(ISERR(+F30+H30+J30+L30+N30+P30)," ",+F30+H30+J30+L30+N30+P30)</f>
        <v xml:space="preserve"> </v>
      </c>
      <c r="E30" s="48" t="str">
        <f t="shared" si="0"/>
        <v xml:space="preserve"> </v>
      </c>
      <c r="F30" s="68" t="str">
        <f>+IF(F14&lt;&gt;"",F14*G30,"")</f>
        <v/>
      </c>
      <c r="G30" s="69">
        <v>0.2</v>
      </c>
      <c r="H30" s="68" t="str">
        <f>+IF(H14&lt;&gt;"",H14*I30,"")</f>
        <v/>
      </c>
      <c r="I30" s="69">
        <v>0.2</v>
      </c>
      <c r="J30" s="68" t="str">
        <f>+IF(J14&lt;&gt;"",J14*K30,"")</f>
        <v/>
      </c>
      <c r="K30" s="69">
        <v>0.2</v>
      </c>
      <c r="L30" s="68" t="str">
        <f>+IF(L14&lt;&gt;"",L14*M30,"")</f>
        <v/>
      </c>
      <c r="M30" s="69">
        <v>0.2</v>
      </c>
      <c r="N30" s="68" t="str">
        <f>+IF(N14&lt;&gt;"",N14*O30,"")</f>
        <v/>
      </c>
      <c r="O30" s="69">
        <v>0.2</v>
      </c>
      <c r="P30" s="68" t="str">
        <f>+IF(P14&lt;&gt;"",P14*Q30,"")</f>
        <v/>
      </c>
      <c r="Q30" s="69">
        <v>0.2</v>
      </c>
      <c r="R30" s="68" t="str">
        <f>+IF(R14&lt;&gt;"",R14*S30,"")</f>
        <v/>
      </c>
      <c r="S30" s="69">
        <v>0.2</v>
      </c>
      <c r="T30" s="68" t="str">
        <f>+IF(T14&lt;&gt;"",T14*U30,"")</f>
        <v/>
      </c>
      <c r="U30" s="69">
        <v>0.2</v>
      </c>
      <c r="V30" s="68" t="str">
        <f>+IF(V14&lt;&gt;"",V14*W30,"")</f>
        <v/>
      </c>
      <c r="W30" s="69">
        <v>0.2</v>
      </c>
      <c r="X30" s="68" t="str">
        <f>+IF(X14&lt;&gt;"",X14*Y30,"")</f>
        <v/>
      </c>
      <c r="Y30" s="69">
        <v>0.2</v>
      </c>
    </row>
    <row r="31" spans="1:25" s="8" customFormat="1" ht="30.75" customHeight="1" thickTop="1" thickBot="1" x14ac:dyDescent="0.25">
      <c r="A31" s="12"/>
      <c r="C31" s="70" t="s">
        <v>36</v>
      </c>
      <c r="D31" s="71" t="str">
        <f>IF(ISERR(+F31+H31+J31+L31+N31+P31)," ",+F31+H31+J31+L31+N31+P31)</f>
        <v xml:space="preserve"> </v>
      </c>
      <c r="E31" s="72" t="str">
        <f t="shared" si="0"/>
        <v xml:space="preserve"> </v>
      </c>
      <c r="F31" s="73" t="str">
        <f>IF(F30&lt;&gt;"",MAX(F28,F30),"")</f>
        <v/>
      </c>
      <c r="G31" s="74" t="str">
        <f>IF(ISERR(+F31/$F$14)," ",F31/$F$14)</f>
        <v xml:space="preserve"> </v>
      </c>
      <c r="H31" s="73" t="str">
        <f>IF(H30&lt;&gt;"",MAX(H28,H30),"")</f>
        <v/>
      </c>
      <c r="I31" s="74" t="str">
        <f>IF(ISERR(+H31/H$14)," ",H31/H$14)</f>
        <v xml:space="preserve"> </v>
      </c>
      <c r="J31" s="73" t="str">
        <f>IF(J30&lt;&gt;"",MAX(J28,J30),"")</f>
        <v/>
      </c>
      <c r="K31" s="74" t="str">
        <f>IF(ISERR(+J31/J$14)," ",J31/J$14)</f>
        <v xml:space="preserve"> </v>
      </c>
      <c r="L31" s="73" t="str">
        <f>IF(L30&lt;&gt;"",MAX(L28,L30),"")</f>
        <v/>
      </c>
      <c r="M31" s="74" t="str">
        <f>IF(ISERR(+L31/L$14)," ",L31/L$14)</f>
        <v xml:space="preserve"> </v>
      </c>
      <c r="N31" s="73" t="str">
        <f>IF(N30&lt;&gt;"",MAX(N28,N30),"")</f>
        <v/>
      </c>
      <c r="O31" s="74" t="str">
        <f>IF(ISERR(+N31/N$14)," ",N31/N$14)</f>
        <v xml:space="preserve"> </v>
      </c>
      <c r="P31" s="73" t="str">
        <f>IF(P30&lt;&gt;"",MAX(P28,P30),"")</f>
        <v/>
      </c>
      <c r="Q31" s="74" t="str">
        <f>IF(ISERR(+P31/P$14)," ",P31/P$14)</f>
        <v xml:space="preserve"> </v>
      </c>
      <c r="R31" s="73" t="str">
        <f>IF(R30&lt;&gt;"",MAX(R28,R30),"")</f>
        <v/>
      </c>
      <c r="S31" s="74" t="str">
        <f>IF(ISERR(+R31/R$14)," ",R31/R$14)</f>
        <v xml:space="preserve"> </v>
      </c>
      <c r="T31" s="73" t="str">
        <f>IF(T30&lt;&gt;"",MAX(T28,T30),"")</f>
        <v/>
      </c>
      <c r="U31" s="74" t="str">
        <f>IF(ISERR(+T31/T$14)," ",T31/T$14)</f>
        <v xml:space="preserve"> </v>
      </c>
      <c r="V31" s="73" t="str">
        <f>IF(V30&lt;&gt;"",MAX(V28,V30),"")</f>
        <v/>
      </c>
      <c r="W31" s="74" t="str">
        <f>IF(ISERR(+V31/V$14)," ",V31/V$14)</f>
        <v xml:space="preserve"> </v>
      </c>
      <c r="X31" s="73" t="str">
        <f>IF(X30&lt;&gt;"",MAX(X28,X30),"")</f>
        <v/>
      </c>
      <c r="Y31" s="74" t="str">
        <f>IF(ISERR(+X31/X$14)," ",X31/X$14)</f>
        <v xml:space="preserve"> </v>
      </c>
    </row>
    <row r="32" spans="1:25" s="8" customFormat="1" ht="22.5" customHeight="1" thickTop="1" thickBot="1" x14ac:dyDescent="0.25">
      <c r="A32" s="12"/>
      <c r="C32" s="75" t="s">
        <v>37</v>
      </c>
      <c r="D32" s="76" t="str">
        <f>IF(ISERR(+F32+H32+J32+L32+N32+P32)," ",+F32+H32+J32+L32+N32+P32/D27)</f>
        <v xml:space="preserve"> </v>
      </c>
      <c r="E32" s="77" t="str">
        <f t="shared" si="0"/>
        <v xml:space="preserve"> </v>
      </c>
      <c r="F32" s="78" t="str">
        <f>+IF(F31&lt;&gt;"",F27-F31,"")</f>
        <v/>
      </c>
      <c r="G32" s="79" t="str">
        <f>IF(ISERR(+F32/$F$14)," ",F32/$F$14)</f>
        <v xml:space="preserve"> </v>
      </c>
      <c r="H32" s="78" t="str">
        <f>+IF(H14&lt;&gt;"",H27-H31,"")</f>
        <v/>
      </c>
      <c r="I32" s="79" t="str">
        <f>IF(ISERR(+H32/H$14)," ",H32/H$14)</f>
        <v xml:space="preserve"> </v>
      </c>
      <c r="J32" s="78" t="str">
        <f>+IF(J14&lt;&gt;"",J27-J31,"")</f>
        <v/>
      </c>
      <c r="K32" s="79" t="str">
        <f>IF(ISERR(+J32/J$14)," ",J32/J$14)</f>
        <v xml:space="preserve"> </v>
      </c>
      <c r="L32" s="78" t="str">
        <f>+IF(L14&lt;&gt;"",L27-L31,"")</f>
        <v/>
      </c>
      <c r="M32" s="79" t="str">
        <f>IF(ISERR(+L32/L$14)," ",L32/L$14)</f>
        <v xml:space="preserve"> </v>
      </c>
      <c r="N32" s="78" t="str">
        <f>+IF(N14&lt;&gt;"",N27-N31,"")</f>
        <v/>
      </c>
      <c r="O32" s="79" t="str">
        <f>IF(ISERR(+N32/N$14)," ",N32/N$14)</f>
        <v xml:space="preserve"> </v>
      </c>
      <c r="P32" s="78" t="str">
        <f>+IF(P14&lt;&gt;"",P27-P31,"")</f>
        <v/>
      </c>
      <c r="Q32" s="79" t="str">
        <f>IF(ISERR(+P32/P$14)," ",P32/P$14)</f>
        <v xml:space="preserve"> </v>
      </c>
      <c r="R32" s="78" t="str">
        <f>+IF(R14&lt;&gt;"",R27-R31,"")</f>
        <v/>
      </c>
      <c r="S32" s="79" t="str">
        <f>IF(ISERR(+R32/R$14)," ",R32/R$14)</f>
        <v xml:space="preserve"> </v>
      </c>
      <c r="T32" s="78" t="str">
        <f>+IF(T14&lt;&gt;"",T27-T31,"")</f>
        <v/>
      </c>
      <c r="U32" s="79" t="str">
        <f>IF(ISERR(+T32/T$14)," ",T32/T$14)</f>
        <v xml:space="preserve"> </v>
      </c>
      <c r="V32" s="78" t="str">
        <f>+IF(V14&lt;&gt;"",V27-V31,"")</f>
        <v/>
      </c>
      <c r="W32" s="79" t="str">
        <f>IF(ISERR(+V32/V$14)," ",V32/V$14)</f>
        <v xml:space="preserve"> </v>
      </c>
      <c r="X32" s="78" t="str">
        <f>+IF(X14&lt;&gt;"",X27-X31,"")</f>
        <v/>
      </c>
      <c r="Y32" s="79" t="str">
        <f>IF(ISERR(+X32/X$14)," ",X32/X$14)</f>
        <v xml:space="preserve"> </v>
      </c>
    </row>
    <row r="33" spans="1:25" s="8" customFormat="1" ht="22.5" customHeight="1" thickBot="1" x14ac:dyDescent="0.25">
      <c r="A33" s="12"/>
      <c r="C33" s="50" t="s">
        <v>38</v>
      </c>
      <c r="D33" s="80" t="str">
        <f>+IF(F33&lt;&gt;"",F33+H33+J33+L33+N33+P33,"")</f>
        <v/>
      </c>
      <c r="E33" s="52" t="str">
        <f t="shared" si="0"/>
        <v xml:space="preserve"> </v>
      </c>
      <c r="F33" s="81"/>
      <c r="G33" s="82" t="str">
        <f>IF(ISERR(+F33/$F$14)," ",F33/$F$14)</f>
        <v xml:space="preserve"> </v>
      </c>
      <c r="H33" s="81"/>
      <c r="I33" s="82" t="str">
        <f>IF(ISERR(+H33/H$14)," ",H33/H$14)</f>
        <v xml:space="preserve"> </v>
      </c>
      <c r="J33" s="81"/>
      <c r="K33" s="82" t="str">
        <f>IF(ISERR(+J33/J$14)," ",J33/J$14)</f>
        <v xml:space="preserve"> </v>
      </c>
      <c r="L33" s="81"/>
      <c r="M33" s="82" t="str">
        <f>IF(ISERR(+L33/L$14)," ",L33/L$14)</f>
        <v xml:space="preserve"> </v>
      </c>
      <c r="N33" s="81"/>
      <c r="O33" s="82" t="str">
        <f>IF(ISERR(+N33/N$14)," ",N33/N$14)</f>
        <v xml:space="preserve"> </v>
      </c>
      <c r="P33" s="81"/>
      <c r="Q33" s="82" t="str">
        <f>IF(ISERR(+P33/P$14)," ",P33/P$14)</f>
        <v xml:space="preserve"> </v>
      </c>
      <c r="R33" s="81"/>
      <c r="S33" s="82" t="str">
        <f>IF(ISERR(+R33/R$14)," ",R33/R$14)</f>
        <v xml:space="preserve"> </v>
      </c>
      <c r="T33" s="81"/>
      <c r="U33" s="82" t="str">
        <f>IF(ISERR(+T33/T$14)," ",T33/T$14)</f>
        <v xml:space="preserve"> </v>
      </c>
      <c r="V33" s="81"/>
      <c r="W33" s="82" t="str">
        <f>IF(ISERR(+V33/V$14)," ",V33/V$14)</f>
        <v xml:space="preserve"> </v>
      </c>
      <c r="X33" s="81"/>
      <c r="Y33" s="82" t="str">
        <f>IF(ISERR(+X33/X$14)," ",X33/X$14)</f>
        <v xml:space="preserve"> </v>
      </c>
    </row>
    <row r="34" spans="1:25" s="8" customFormat="1" ht="24.95" customHeight="1" thickBot="1" x14ac:dyDescent="0.25">
      <c r="A34" s="12"/>
      <c r="C34" s="38" t="s">
        <v>39</v>
      </c>
      <c r="D34" s="83" t="str">
        <f>IF(ISERR(+F34+H34+J34+L34+N34+P34)," ",+F34+H34+J34+L34+N34+P34)</f>
        <v xml:space="preserve"> </v>
      </c>
      <c r="E34" s="84" t="str">
        <f t="shared" si="0"/>
        <v xml:space="preserve"> </v>
      </c>
      <c r="F34" s="85" t="str">
        <f>+IF(F32&lt;&gt;"",F32-F33,"")</f>
        <v/>
      </c>
      <c r="G34" s="42" t="str">
        <f>IF(ISERR(+F34/$F$14)," ",F34/$F$14)</f>
        <v xml:space="preserve"> </v>
      </c>
      <c r="H34" s="85" t="str">
        <f>+IF(H14&lt;&gt;"",H32-H33,"")</f>
        <v/>
      </c>
      <c r="I34" s="42" t="str">
        <f>IF(ISERR(+H34/H$14)," ",H34/H$14)</f>
        <v xml:space="preserve"> </v>
      </c>
      <c r="J34" s="85" t="str">
        <f>+IF(J14&lt;&gt;"",J32-J33,"")</f>
        <v/>
      </c>
      <c r="K34" s="42" t="str">
        <f>IF(ISERR(+J34/J$14)," ",J34/J$14)</f>
        <v xml:space="preserve"> </v>
      </c>
      <c r="L34" s="85" t="str">
        <f>+IF(L14&lt;&gt;"",L32-L33,"")</f>
        <v/>
      </c>
      <c r="M34" s="42" t="str">
        <f>IF(ISERR(+L34/L$14)," ",L34/L$14)</f>
        <v xml:space="preserve"> </v>
      </c>
      <c r="N34" s="85" t="str">
        <f>+IF(N14&lt;&gt;"",N32-N33,"")</f>
        <v/>
      </c>
      <c r="O34" s="42" t="str">
        <f>IF(ISERR(+N34/N$14)," ",N34/N$14)</f>
        <v xml:space="preserve"> </v>
      </c>
      <c r="P34" s="85" t="str">
        <f>+IF(P14&lt;&gt;"",P32-P33,"")</f>
        <v/>
      </c>
      <c r="Q34" s="42" t="str">
        <f>IF(ISERR(+P34/P$14)," ",P34/P$14)</f>
        <v xml:space="preserve"> </v>
      </c>
      <c r="R34" s="85" t="str">
        <f>+IF(R14&lt;&gt;"",R32-R33,"")</f>
        <v/>
      </c>
      <c r="S34" s="42" t="str">
        <f>IF(ISERR(+R34/R$14)," ",R34/R$14)</f>
        <v xml:space="preserve"> </v>
      </c>
      <c r="T34" s="85" t="str">
        <f>+IF(T14&lt;&gt;"",T32-T33,"")</f>
        <v/>
      </c>
      <c r="U34" s="42" t="str">
        <f>IF(ISERR(+T34/T$14)," ",T34/T$14)</f>
        <v xml:space="preserve"> </v>
      </c>
      <c r="V34" s="85" t="str">
        <f>+IF(V14&lt;&gt;"",V32-V33,"")</f>
        <v/>
      </c>
      <c r="W34" s="42" t="str">
        <f>IF(ISERR(+V34/V$14)," ",V34/V$14)</f>
        <v xml:space="preserve"> </v>
      </c>
      <c r="X34" s="85" t="str">
        <f>+IF(X14&lt;&gt;"",X32-X33,"")</f>
        <v/>
      </c>
      <c r="Y34" s="42" t="str">
        <f>IF(ISERR(+X34/X$14)," ",X34/X$14)</f>
        <v xml:space="preserve"> </v>
      </c>
    </row>
    <row r="35" spans="1:25" s="7" customFormat="1" ht="11.25" customHeight="1" x14ac:dyDescent="0.2">
      <c r="A35" s="2"/>
      <c r="C35" s="135"/>
      <c r="D35" s="135"/>
      <c r="E35" s="135"/>
      <c r="F35" s="135"/>
      <c r="G35" s="135"/>
      <c r="H35" s="135"/>
      <c r="I35" s="135"/>
      <c r="J35" s="135"/>
      <c r="K35" s="86"/>
      <c r="L35" s="86"/>
      <c r="M35" s="86"/>
      <c r="N35" s="86"/>
      <c r="O35" s="86"/>
      <c r="P35" s="86"/>
      <c r="Q35" s="86"/>
      <c r="R35" s="2"/>
    </row>
    <row r="36" spans="1:25" ht="38.25" hidden="1" customHeight="1" x14ac:dyDescent="0.2">
      <c r="A36" s="2"/>
      <c r="B36" s="2"/>
      <c r="C36" s="87"/>
      <c r="D36" s="87"/>
      <c r="E36" s="88"/>
      <c r="F36" s="128" t="str">
        <f>IF(F29&lt;&gt;"",IF(F14*G30&lt;F28,"Se aplica la Renta Mínima Garantizada",""))</f>
        <v>Se aplica la Renta Mínima Garantizada</v>
      </c>
      <c r="G36" s="128" t="str">
        <f>IF(B36&lt;&gt;"",IF(((#REF!*0.8)*H36)&gt;=#REF!,(#REF!*0.8)*H36,#REF!),IF(B36="",""))</f>
        <v/>
      </c>
      <c r="H36" s="128" t="str">
        <f>IF(I30&lt;&gt;"",IF(OR(I30&gt;G30+2/100,I30&lt;G30),"Diferencia % Ofertado No Permitida, Ver Observaciones",IF(((H14)*I30)&lt;H28,"Se aplica la Renta Mínima Garantizada","")))</f>
        <v>Se aplica la Renta Mínima Garantizada</v>
      </c>
      <c r="I36" s="128" t="str">
        <f>IF(D36&lt;&gt;"",IF(((#REF!*0.8)*J36)&gt;=#REF!,(#REF!*0.8)*J36,#REF!),IF(D36="",""))</f>
        <v/>
      </c>
      <c r="J36" s="128" t="str">
        <f>IF(K30&lt;&gt;"",IF(OR(K30&gt;I30+2/100,K30&lt;I30),"Diferencia % Ofertado No Permitida, Ver Observaciones",IF(((J14)*K30)&lt;J28,"Se aplica la Renta Mínima Garantizada","")))</f>
        <v>Se aplica la Renta Mínima Garantizada</v>
      </c>
      <c r="K36" s="128" t="e">
        <f>IF(F36&lt;&gt;"",IF(((#REF!*0.8)*L36)&gt;=#REF!,(#REF!*0.8)*L36,#REF!),IF(F36="",""))</f>
        <v>#REF!</v>
      </c>
      <c r="L36" s="128" t="str">
        <f>IF(M30&lt;&gt;"",IF(OR(M30&gt;K30+2/100,M30&lt;K30),"Diferencia % Ofertado No Permitida, Ver Observaciones",IF(((L14)*M30)&lt;L28,"Se aplica la Renta Mínima Garantizada","")))</f>
        <v>Se aplica la Renta Mínima Garantizada</v>
      </c>
      <c r="M36" s="128" t="e">
        <f>IF(H36&lt;&gt;"",IF(((#REF!*0.8)*N36)&gt;=#REF!,(#REF!*0.8)*N36,#REF!),IF(H36="",""))</f>
        <v>#REF!</v>
      </c>
      <c r="N36" s="128" t="str">
        <f>IF(O30&lt;&gt;"",IF(OR(O30&gt;M30+2/100,O30&lt;M30),"Diferencia % Ofertado No Permitida, Ver Observaciones",IF(((N14)*O30)&lt;N28,"Se aplica la Renta Mínima Garantizada","")))</f>
        <v>Se aplica la Renta Mínima Garantizada</v>
      </c>
      <c r="O36" s="128" t="e">
        <f>IF(J36&lt;&gt;"",IF(((#REF!*0.8)*P36)&gt;=#REF!,(#REF!*0.8)*P36,#REF!),IF(J36="",""))</f>
        <v>#REF!</v>
      </c>
      <c r="P36" s="128" t="str">
        <f>IF(Q30&lt;&gt;"",IF(OR(Q30&gt;O30+2/100,Q30&lt;O30),"Diferencia % Ofertado No Permitida, Ver Observaciones",IF(((P14)*Q30)&lt;P28,"Se aplica la Renta Mínima Garantizada","")))</f>
        <v>Se aplica la Renta Mínima Garantizada</v>
      </c>
      <c r="Q36" s="128" t="e">
        <f>IF(L36&lt;&gt;"",IF(((#REF!*0.8)*R36)&gt;=#REF!,(#REF!*0.8)*R36,#REF!),IF(L36="",""))</f>
        <v>#REF!</v>
      </c>
      <c r="R36" s="128" t="str">
        <f t="shared" ref="R36" si="20">IF(S30&lt;&gt;"",IF(OR(S30&gt;Q30+2/100,S30&lt;Q30),"Diferencia % Ofertado No Permitida, Ver Observaciones",IF(((R14)*S30)&lt;R28,"Se aplica la Renta Mínima Garantizada","")))</f>
        <v>Se aplica la Renta Mínima Garantizada</v>
      </c>
      <c r="S36" s="128" t="e">
        <f>IF(N36&lt;&gt;"",IF(((#REF!*0.8)*T36)&gt;=#REF!,(#REF!*0.8)*T36,#REF!),IF(N36="",""))</f>
        <v>#REF!</v>
      </c>
      <c r="T36" s="128" t="str">
        <f t="shared" ref="T36" si="21">IF(U30&lt;&gt;"",IF(OR(U30&gt;S30+2/100,U30&lt;S30),"Diferencia % Ofertado No Permitida, Ver Observaciones",IF(((T14)*U30)&lt;T28,"Se aplica la Renta Mínima Garantizada","")))</f>
        <v>Se aplica la Renta Mínima Garantizada</v>
      </c>
      <c r="U36" s="128" t="e">
        <f>IF(P36&lt;&gt;"",IF(((#REF!*0.8)*V36)&gt;=#REF!,(#REF!*0.8)*V36,#REF!),IF(P36="",""))</f>
        <v>#REF!</v>
      </c>
      <c r="V36" s="128" t="str">
        <f t="shared" ref="V36" si="22">IF(W30&lt;&gt;"",IF(OR(W30&gt;U30+2/100,W30&lt;U30),"Diferencia % Ofertado No Permitida, Ver Observaciones",IF(((V14)*W30)&lt;V28,"Se aplica la Renta Mínima Garantizada","")))</f>
        <v>Se aplica la Renta Mínima Garantizada</v>
      </c>
      <c r="W36" s="128" t="e">
        <f>IF(R36&lt;&gt;"",IF(((#REF!*0.8)*X36)&gt;=#REF!,(#REF!*0.8)*X36,#REF!),IF(R36="",""))</f>
        <v>#REF!</v>
      </c>
      <c r="X36" s="128" t="str">
        <f t="shared" ref="X36" si="23">IF(Y30&lt;&gt;"",IF(OR(Y30&gt;W30+2/100,Y30&lt;W30),"Diferencia % Ofertado No Permitida, Ver Observaciones",IF(((X14)*Y30)&lt;X28,"Se aplica la Renta Mínima Garantizada","")))</f>
        <v>Se aplica la Renta Mínima Garantizada</v>
      </c>
      <c r="Y36" s="128" t="e">
        <f>IF(T36&lt;&gt;"",IF(((#REF!*0.8)*Z36)&gt;=#REF!,(#REF!*0.8)*Z36,#REF!),IF(T36="",""))</f>
        <v>#REF!</v>
      </c>
    </row>
    <row r="37" spans="1:25" ht="68.25" customHeight="1" thickBot="1" x14ac:dyDescent="0.25">
      <c r="A37" s="2"/>
      <c r="B37" s="2"/>
      <c r="C37" s="89"/>
      <c r="D37" s="89"/>
      <c r="E37" s="90"/>
      <c r="F37" s="91" t="str">
        <f>+IF(F36="Se aplica la Renta Mínima Garantizada",F36,"")</f>
        <v>Se aplica la Renta Mínima Garantizada</v>
      </c>
      <c r="G37" s="92"/>
      <c r="H37" s="93" t="str">
        <f>+IF(H36="Se aplica la Renta Mínima Garantizada","Se aplica la Renta Mínima Garantizada",IF(I30&gt;(G30+2/100),"Diferencia % Ofertado No Permitida, Ver Observaciones",""))</f>
        <v>Se aplica la Renta Mínima Garantizada</v>
      </c>
      <c r="I37" s="92"/>
      <c r="J37" s="93" t="str">
        <f>+IF(J36="Se aplica la Renta Mínima Garantizada","Se aplica la Renta Mínima Garantizada",IF(K30&gt;(I30+2/100),"Diferencia % Ofertado No Permitida, Ver Observaciones",""))</f>
        <v>Se aplica la Renta Mínima Garantizada</v>
      </c>
      <c r="K37" s="92"/>
      <c r="L37" s="93" t="str">
        <f>+IF(L36="Se aplica la Renta Mínima Garantizada","Se aplica la Renta Mínima Garantizada",IF(M30&gt;(K30+2/100),"Diferencia % Ofertado No Permitida, Ver Observaciones",""))</f>
        <v>Se aplica la Renta Mínima Garantizada</v>
      </c>
      <c r="M37" s="92"/>
      <c r="N37" s="93" t="str">
        <f>+IF(N36="Se aplica la Renta Mínima Garantizada","Se aplica la Renta Mínima Garantizada",IF(O30&gt;(M30+2/100),"Diferencia % Ofertado No Permitida, Ver Observaciones",""))</f>
        <v>Se aplica la Renta Mínima Garantizada</v>
      </c>
      <c r="O37" s="92"/>
      <c r="P37" s="93" t="str">
        <f>+IF(P36="Se aplica la Renta Mínima Garantizada","Se aplica la Renta Mínima Garantizada",IF(Q30&gt;(O30+2/100),"Diferencia % Ofertado No Permitida, Ver Observaciones",""))</f>
        <v>Se aplica la Renta Mínima Garantizada</v>
      </c>
      <c r="Q37" s="92"/>
      <c r="R37" s="93" t="str">
        <f t="shared" ref="R37" si="24">+IF(R36="Se aplica la Renta Mínima Garantizada","Se aplica la Renta Mínima Garantizada",IF(S30&gt;(Q30+2/100),"Diferencia % Ofertado No Permitida, Ver Observaciones",""))</f>
        <v>Se aplica la Renta Mínima Garantizada</v>
      </c>
      <c r="S37" s="92"/>
      <c r="T37" s="93" t="str">
        <f t="shared" ref="T37" si="25">+IF(T36="Se aplica la Renta Mínima Garantizada","Se aplica la Renta Mínima Garantizada",IF(U30&gt;(S30+2/100),"Diferencia % Ofertado No Permitida, Ver Observaciones",""))</f>
        <v>Se aplica la Renta Mínima Garantizada</v>
      </c>
      <c r="U37" s="92"/>
      <c r="V37" s="93" t="str">
        <f t="shared" ref="V37" si="26">+IF(V36="Se aplica la Renta Mínima Garantizada","Se aplica la Renta Mínima Garantizada",IF(W30&gt;(U30+2/100),"Diferencia % Ofertado No Permitida, Ver Observaciones",""))</f>
        <v>Se aplica la Renta Mínima Garantizada</v>
      </c>
      <c r="W37" s="92"/>
      <c r="X37" s="93" t="str">
        <f t="shared" ref="X37" si="27">+IF(X36="Se aplica la Renta Mínima Garantizada","Se aplica la Renta Mínima Garantizada",IF(Y30&gt;(W30+2/100),"Diferencia % Ofertado No Permitida, Ver Observaciones",""))</f>
        <v>Se aplica la Renta Mínima Garantizada</v>
      </c>
      <c r="Y37" s="92"/>
    </row>
    <row r="38" spans="1:25" ht="9" customHeight="1" x14ac:dyDescent="0.2">
      <c r="A38" s="2"/>
      <c r="B38" s="12"/>
      <c r="C38" s="129" t="s">
        <v>40</v>
      </c>
      <c r="D38" s="130"/>
      <c r="E38" s="130"/>
      <c r="F38" s="130"/>
      <c r="G38" s="130"/>
      <c r="H38" s="130"/>
      <c r="I38" s="130"/>
      <c r="J38" s="130"/>
      <c r="K38" s="130"/>
      <c r="L38" s="130"/>
      <c r="M38" s="130"/>
      <c r="N38" s="130"/>
      <c r="O38" s="130"/>
      <c r="P38" s="130"/>
      <c r="Q38" s="131"/>
      <c r="R38" s="9"/>
    </row>
    <row r="39" spans="1:25" ht="22.5" customHeight="1" x14ac:dyDescent="0.2">
      <c r="A39" s="2"/>
      <c r="B39" s="12"/>
      <c r="C39" s="132"/>
      <c r="D39" s="133"/>
      <c r="E39" s="133"/>
      <c r="F39" s="133"/>
      <c r="G39" s="133"/>
      <c r="H39" s="133"/>
      <c r="I39" s="133"/>
      <c r="J39" s="133"/>
      <c r="K39" s="133"/>
      <c r="L39" s="133"/>
      <c r="M39" s="133"/>
      <c r="N39" s="133"/>
      <c r="O39" s="133"/>
      <c r="P39" s="133"/>
      <c r="Q39" s="134"/>
      <c r="R39" s="9"/>
    </row>
    <row r="40" spans="1:25" ht="17.100000000000001" customHeight="1" x14ac:dyDescent="0.2">
      <c r="A40" s="2"/>
      <c r="B40" s="12"/>
      <c r="C40" s="136" t="s">
        <v>41</v>
      </c>
      <c r="D40" s="137"/>
      <c r="E40" s="137"/>
      <c r="F40" s="137"/>
      <c r="G40" s="137"/>
      <c r="H40" s="137"/>
      <c r="I40" s="137"/>
      <c r="J40" s="137"/>
      <c r="K40" s="137"/>
      <c r="L40" s="137"/>
      <c r="M40" s="137"/>
      <c r="N40" s="137"/>
      <c r="O40" s="137"/>
      <c r="P40" s="137"/>
      <c r="Q40" s="138"/>
      <c r="R40" s="9"/>
    </row>
    <row r="41" spans="1:25" ht="17.100000000000001" customHeight="1" x14ac:dyDescent="0.2">
      <c r="A41" s="12"/>
      <c r="C41" s="139"/>
      <c r="D41" s="140"/>
      <c r="E41" s="140"/>
      <c r="F41" s="140"/>
      <c r="G41" s="140"/>
      <c r="H41" s="140"/>
      <c r="I41" s="140"/>
      <c r="J41" s="140"/>
      <c r="K41" s="140"/>
      <c r="L41" s="140"/>
      <c r="M41" s="140"/>
      <c r="N41" s="140"/>
      <c r="O41" s="140"/>
      <c r="P41" s="140"/>
      <c r="Q41" s="141"/>
      <c r="R41" s="9"/>
    </row>
    <row r="42" spans="1:25" ht="17.100000000000001" customHeight="1" x14ac:dyDescent="0.2">
      <c r="A42" s="12"/>
      <c r="C42" s="139"/>
      <c r="D42" s="140"/>
      <c r="E42" s="140"/>
      <c r="F42" s="140"/>
      <c r="G42" s="140"/>
      <c r="H42" s="140"/>
      <c r="I42" s="140"/>
      <c r="J42" s="140"/>
      <c r="K42" s="140"/>
      <c r="L42" s="140"/>
      <c r="M42" s="140"/>
      <c r="N42" s="140"/>
      <c r="O42" s="140"/>
      <c r="P42" s="140"/>
      <c r="Q42" s="141"/>
      <c r="R42" s="9"/>
    </row>
    <row r="43" spans="1:25" ht="38.25" customHeight="1" thickBot="1" x14ac:dyDescent="0.25">
      <c r="C43" s="142"/>
      <c r="D43" s="143"/>
      <c r="E43" s="143"/>
      <c r="F43" s="143"/>
      <c r="G43" s="143"/>
      <c r="H43" s="143"/>
      <c r="I43" s="143"/>
      <c r="J43" s="143"/>
      <c r="K43" s="143"/>
      <c r="L43" s="143"/>
      <c r="M43" s="143"/>
      <c r="N43" s="143"/>
      <c r="O43" s="143"/>
      <c r="P43" s="143"/>
      <c r="Q43" s="144"/>
      <c r="R43" s="9"/>
    </row>
    <row r="44" spans="1:25" ht="147.75" customHeight="1" x14ac:dyDescent="0.2">
      <c r="C44" s="7"/>
      <c r="D44" s="7"/>
      <c r="E44" s="95"/>
      <c r="F44" s="7"/>
      <c r="G44" s="7"/>
      <c r="H44" s="7"/>
      <c r="I44" s="7"/>
      <c r="J44" s="7"/>
      <c r="K44" s="7"/>
      <c r="L44" s="7"/>
      <c r="M44" s="7"/>
      <c r="N44" s="7"/>
      <c r="O44" s="7"/>
      <c r="P44" s="7"/>
      <c r="Q44" s="7"/>
    </row>
    <row r="45" spans="1:25" ht="12.75" customHeight="1" x14ac:dyDescent="0.2">
      <c r="E45" s="96"/>
    </row>
    <row r="46" spans="1:25" ht="12.75" customHeight="1" x14ac:dyDescent="0.2">
      <c r="E46" s="96"/>
    </row>
    <row r="47" spans="1:25" ht="12.75" customHeight="1" x14ac:dyDescent="0.2">
      <c r="E47" s="96"/>
    </row>
    <row r="48" spans="1:25" ht="12.75" customHeight="1" x14ac:dyDescent="0.2">
      <c r="E48" s="96"/>
    </row>
    <row r="49" spans="5:5" ht="12.75" customHeight="1" x14ac:dyDescent="0.2">
      <c r="E49" s="96"/>
    </row>
    <row r="50" spans="5:5" ht="12.75" customHeight="1" x14ac:dyDescent="0.2">
      <c r="E50" s="96"/>
    </row>
    <row r="51" spans="5:5" ht="12.75" customHeight="1" x14ac:dyDescent="0.2">
      <c r="E51" s="96"/>
    </row>
    <row r="52" spans="5:5" ht="12.75" customHeight="1" x14ac:dyDescent="0.2">
      <c r="E52" s="96"/>
    </row>
    <row r="53" spans="5:5" ht="12.75" customHeight="1" x14ac:dyDescent="0.2">
      <c r="E53" s="96"/>
    </row>
    <row r="54" spans="5:5" ht="12.75" customHeight="1" x14ac:dyDescent="0.2">
      <c r="E54" s="96"/>
    </row>
    <row r="55" spans="5:5" ht="12.75" customHeight="1" x14ac:dyDescent="0.2">
      <c r="E55" s="96"/>
    </row>
    <row r="56" spans="5:5" ht="12.75" customHeight="1" x14ac:dyDescent="0.2">
      <c r="E56" s="96"/>
    </row>
    <row r="57" spans="5:5" ht="12.75" customHeight="1" x14ac:dyDescent="0.2">
      <c r="E57" s="96"/>
    </row>
    <row r="58" spans="5:5" ht="12.75" customHeight="1" x14ac:dyDescent="0.2">
      <c r="E58" s="96"/>
    </row>
    <row r="59" spans="5:5" ht="12.75" customHeight="1" x14ac:dyDescent="0.2">
      <c r="E59" s="96"/>
    </row>
    <row r="60" spans="5:5" ht="12.75" customHeight="1" x14ac:dyDescent="0.2">
      <c r="E60" s="96"/>
    </row>
    <row r="61" spans="5:5" ht="12.75" customHeight="1" x14ac:dyDescent="0.2">
      <c r="E61" s="96"/>
    </row>
    <row r="65" ht="0" hidden="1" customHeight="1" x14ac:dyDescent="0.2"/>
    <row r="66" ht="0" hidden="1" customHeight="1" x14ac:dyDescent="0.2"/>
  </sheetData>
  <sheetProtection algorithmName="SHA-512" hashValue="pjlioaUpllz9SkjU/X0EIQzZdxtyH8BhyQpby96qn+hOkq9weNLRzO506IEpvsFKxHmQI/06j2gz7CN58yk8Qg==" saltValue="DLkiTWCgCdKU5lyV5guK+w==" spinCount="100000" sheet="1" objects="1" scenarios="1"/>
  <mergeCells count="53">
    <mergeCell ref="C40:Q43"/>
    <mergeCell ref="P36:Q36"/>
    <mergeCell ref="R36:S36"/>
    <mergeCell ref="T36:U36"/>
    <mergeCell ref="V36:W36"/>
    <mergeCell ref="N29:O29"/>
    <mergeCell ref="P29:Q29"/>
    <mergeCell ref="X36:Y36"/>
    <mergeCell ref="C38:Q39"/>
    <mergeCell ref="R29:S29"/>
    <mergeCell ref="T29:U29"/>
    <mergeCell ref="V29:W29"/>
    <mergeCell ref="X29:Y29"/>
    <mergeCell ref="C35:J35"/>
    <mergeCell ref="F36:G36"/>
    <mergeCell ref="H36:I36"/>
    <mergeCell ref="J36:K36"/>
    <mergeCell ref="L36:M36"/>
    <mergeCell ref="N36:O36"/>
    <mergeCell ref="B29:B30"/>
    <mergeCell ref="F29:G29"/>
    <mergeCell ref="H29:I29"/>
    <mergeCell ref="J29:K29"/>
    <mergeCell ref="L29:M29"/>
    <mergeCell ref="P28:Q28"/>
    <mergeCell ref="R28:S28"/>
    <mergeCell ref="T28:U28"/>
    <mergeCell ref="V28:W28"/>
    <mergeCell ref="X28:Y28"/>
    <mergeCell ref="F28:G28"/>
    <mergeCell ref="H28:I28"/>
    <mergeCell ref="J28:K28"/>
    <mergeCell ref="L28:M28"/>
    <mergeCell ref="N28:O28"/>
    <mergeCell ref="C10:Q10"/>
    <mergeCell ref="D12:E12"/>
    <mergeCell ref="F12:Y12"/>
    <mergeCell ref="F13:G13"/>
    <mergeCell ref="H13:I13"/>
    <mergeCell ref="J13:K13"/>
    <mergeCell ref="L13:M13"/>
    <mergeCell ref="N13:O13"/>
    <mergeCell ref="P13:Q13"/>
    <mergeCell ref="R13:S13"/>
    <mergeCell ref="T13:U13"/>
    <mergeCell ref="V13:W13"/>
    <mergeCell ref="X13:Y13"/>
    <mergeCell ref="D2:Q2"/>
    <mergeCell ref="D3:Q3"/>
    <mergeCell ref="C5:Q5"/>
    <mergeCell ref="C7:C8"/>
    <mergeCell ref="D7:J8"/>
    <mergeCell ref="K7:Q8"/>
  </mergeCells>
  <dataValidations count="2">
    <dataValidation type="custom" allowBlank="1" showInputMessage="1" showErrorMessage="1" error="Diferencia % no permitida. Ver Observaciones" sqref="I30 K30 M30 O30 Q30 S30 U30 W30 Y30" xr:uid="{027EA420-F7B6-41C3-A809-88C21C430A37}">
      <formula1>+IF(AND(I30&gt;=G30,I30&lt;=G30+2%),I30,"ERROR")</formula1>
    </dataValidation>
    <dataValidation type="custom" allowBlank="1" showInputMessage="1" showErrorMessage="1" error="Porcentaje de variable no permitido. Ver observaciones" sqref="G30" xr:uid="{AAC8A6F2-59D8-4E84-A3B3-21ADF40B0748}">
      <formula1>IF(G30&lt;&gt;20%,"ERROR",G30)</formula1>
    </dataValidation>
  </dataValidations>
  <pageMargins left="0.70866141732283472" right="0.70866141732283472" top="0.74803149606299213" bottom="0.74803149606299213" header="0.31496062992125984" footer="0.31496062992125984"/>
  <pageSetup paperSize="9" scale="41" orientation="landscape" r:id="rId1"/>
  <drawing r:id="rId2"/>
</worksheet>
</file>

<file path=docMetadata/LabelInfo.xml><?xml version="1.0" encoding="utf-8"?>
<clbl:labelList xmlns:clbl="http://schemas.microsoft.com/office/2020/mipLabelMetadata">
  <clbl:label id="{7422dd6b-2cc3-4668-9b0c-7cf80962cf63}" enabled="1" method="Privileged" siteId="{f752ca51-e762-497a-939c-e7b7813268a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HIDALGO DESCALZO</dc:creator>
  <cp:lastModifiedBy>JUAN HIDALGO DESCALZO</cp:lastModifiedBy>
  <cp:lastPrinted>2025-11-13T15:42:21Z</cp:lastPrinted>
  <dcterms:created xsi:type="dcterms:W3CDTF">2025-10-22T14:57:00Z</dcterms:created>
  <dcterms:modified xsi:type="dcterms:W3CDTF">2025-11-13T15:43:00Z</dcterms:modified>
</cp:coreProperties>
</file>